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537"/>
  </bookViews>
  <sheets>
    <sheet name="Sheet1" sheetId="1" r:id="rId1"/>
  </sheets>
  <definedNames>
    <definedName name="_xlnm._FilterDatabase" localSheetId="0" hidden="1">Sheet1!$A$5:$V$173</definedName>
    <definedName name="_xlnm.Print_Titles" localSheetId="0">Sheet1!$4:$5</definedName>
  </definedNames>
  <calcPr calcId="144525"/>
</workbook>
</file>

<file path=xl/sharedStrings.xml><?xml version="1.0" encoding="utf-8"?>
<sst xmlns="http://schemas.openxmlformats.org/spreadsheetml/2006/main" count="2204" uniqueCount="696">
  <si>
    <t>附表：</t>
  </si>
  <si>
    <t>2023年镇平县统筹整合财政涉农资金项目明细表</t>
  </si>
  <si>
    <t>单位：万元</t>
  </si>
  <si>
    <t>序号</t>
  </si>
  <si>
    <t>项目性质</t>
  </si>
  <si>
    <t>项目类型</t>
  </si>
  <si>
    <t>项目名称</t>
  </si>
  <si>
    <t>项目内容
（建设任务）</t>
  </si>
  <si>
    <t>补助标准</t>
  </si>
  <si>
    <t>建设地点</t>
  </si>
  <si>
    <t>责任
单位</t>
  </si>
  <si>
    <t>绩效目标</t>
  </si>
  <si>
    <t>利益联结机制形式</t>
  </si>
  <si>
    <t>时间进度计划</t>
  </si>
  <si>
    <t>备注</t>
  </si>
  <si>
    <t>乡（镇）</t>
  </si>
  <si>
    <t>村</t>
  </si>
  <si>
    <t>合计</t>
  </si>
  <si>
    <t>中央投资</t>
  </si>
  <si>
    <t>省级资金</t>
  </si>
  <si>
    <t>市级资金</t>
  </si>
  <si>
    <t>县级资金</t>
  </si>
  <si>
    <t>招投标时间</t>
  </si>
  <si>
    <t>开工时间</t>
  </si>
  <si>
    <t>完工时间</t>
  </si>
  <si>
    <t>验收时间</t>
  </si>
  <si>
    <t>资金投入总计</t>
  </si>
  <si>
    <t>（一）农村基础设施建设类项目</t>
  </si>
  <si>
    <t>农村基础设施</t>
  </si>
  <si>
    <t>农村道路</t>
  </si>
  <si>
    <t>2023年晁陂镇村组道路提升工程吕营村建设项目</t>
  </si>
  <si>
    <t>改建0.987公里长，4.5米宽，沥青混凝土厚4厘米1条</t>
  </si>
  <si>
    <t>167.7/m2</t>
  </si>
  <si>
    <t>晁陂镇</t>
  </si>
  <si>
    <t>吕营村</t>
  </si>
  <si>
    <t>交通运输局</t>
  </si>
  <si>
    <t>按时完成1条沥青混凝土路0.987公里建设任务，使项目（工程）验收合格率100%；改善30户脱贫户的出行条件，满足脱贫群众的出行需求，使受益人口满意度达98%。</t>
  </si>
  <si>
    <t>按时完成建设任务，确保项目顺利投入使用，改善脱贫群众的出行条件，满足脱贫群众的出行需求，使脱贫群众对项目实施效果非常满意。</t>
  </si>
  <si>
    <t>2023.3.30</t>
  </si>
  <si>
    <t>2023.4.2</t>
  </si>
  <si>
    <t>2023.9.30</t>
  </si>
  <si>
    <t>2023.10.10</t>
  </si>
  <si>
    <t>2023年晁陂镇村组道路提升工程齐营村建设项目</t>
  </si>
  <si>
    <t>改建0.98公里长，4.5米宽，C25水泥混凝土厚18厘米1条</t>
  </si>
  <si>
    <t>160.7/m2</t>
  </si>
  <si>
    <t>齐营村</t>
  </si>
  <si>
    <t>按时完成1条0.98公里水泥混凝土路建设任务，使项目（工程）验收合格率100%；改善28户脱贫户的出行条件，满足脱贫群众的出行需求，使受益人口满意度达98%。</t>
  </si>
  <si>
    <t>2023年晁陂镇村组道路提升工程山头营村建设项目</t>
  </si>
  <si>
    <t>改建1.291公里长，4.5米宽，沥青混凝土厚4厘米1条</t>
  </si>
  <si>
    <t>172.1/m2</t>
  </si>
  <si>
    <t>山头营村</t>
  </si>
  <si>
    <t>按时完成1条沥青混凝土路1.291公里建设任务，使项目（工程）验收合格率100%；改善32户脱贫户的出行条件，满足脱贫群众的出行需求，使受益人口满意度达98%。</t>
  </si>
  <si>
    <t>2023年二龙乡村组道路提升工程下河村建设项目</t>
  </si>
  <si>
    <t>改建0.42公里长，3.0米宽，C25水泥混凝土厚18厘米2条</t>
  </si>
  <si>
    <t>139.6/m2</t>
  </si>
  <si>
    <t>二龙乡</t>
  </si>
  <si>
    <t>下河村</t>
  </si>
  <si>
    <t>按时完成2条水泥混凝土路0.42公里建设任务，使项目（工程）验收合格率100%；改善25户脱贫户的出行条件，满足脱贫群众的出行需求，使受益人口满意度达98%。</t>
  </si>
  <si>
    <t>2023年高丘镇村组道路提升工程野鸡脖村建设项目</t>
  </si>
  <si>
    <t>改建2.154公里长，4.5米宽，沥青混凝土厚4厘米1条，改建0.16公里长，3.0米宽，C25水泥混凝土厚18厘米1条</t>
  </si>
  <si>
    <t>96.3/m2</t>
  </si>
  <si>
    <t>高丘镇</t>
  </si>
  <si>
    <t>野鸡脖村</t>
  </si>
  <si>
    <t>按时完成2条2.314公里，其中1条水泥混凝土路0.16和1条沥青混凝土2.154公里建设任务，使项目（工程）验收合格率100%；改善58户脱贫户的出行条件，满足脱贫群众的出行需求，使受益人口满意度达98%。</t>
  </si>
  <si>
    <t>2023年高丘镇村组道路提升工程桥沟村建设项目</t>
  </si>
  <si>
    <t>改建1.24公里长，3.5米宽，C25水泥混凝土厚18厘米1条</t>
  </si>
  <si>
    <t>139.2/m2</t>
  </si>
  <si>
    <t>桥沟村</t>
  </si>
  <si>
    <t>按时完成1条水泥混凝土路1.24公里建设任务，使项目（工程）验收合格率100%；改善93户脱贫户的出行条件，满足脱贫群众的出行需求，使受益人口满意度达98%。</t>
  </si>
  <si>
    <t>2023年高丘镇村组道路提升工程刘坟村建设项目</t>
  </si>
  <si>
    <t>改建0.32公里长，3.0米宽，C25水泥混凝土厚18厘米1条</t>
  </si>
  <si>
    <t>136/m2</t>
  </si>
  <si>
    <t>刘坟村</t>
  </si>
  <si>
    <t>按时完成1条水泥混凝土路0.32公里建设任务，使项目（工程）验收合格率100%；改善57户脱贫户的出行条件，满足脱贫群众的出行需求，使受益人口满意度达98%。</t>
  </si>
  <si>
    <t>2023年侯集镇村组道路提升工程北门村建设项目</t>
  </si>
  <si>
    <t>改建0.302公里长，4.5米宽，C25水泥混凝土厚18厘米1条</t>
  </si>
  <si>
    <t>132.2/m2</t>
  </si>
  <si>
    <t>侯集镇</t>
  </si>
  <si>
    <t>北门村</t>
  </si>
  <si>
    <t>按时完成1条水泥混凝土路0.302公里建设任务，使项目（工程）验收合格率100%；改善21户脱贫户的出行条件，满足脱贫群众的出行需求，使受益人口满意度达98%。</t>
  </si>
  <si>
    <t>2023年侯集镇村组道路提升工程东门村建设项目</t>
  </si>
  <si>
    <t>改建0.498公里长，3.5米宽，C25水泥混凝土厚18厘米1条，改建0.063公里长，4米宽，C25水泥混凝土厚18厘米1条，改建0.126公里长，5米宽，C25水泥混凝土厚18厘米1条，</t>
  </si>
  <si>
    <t>123.3/m2</t>
  </si>
  <si>
    <t>东门村</t>
  </si>
  <si>
    <t>按时完成3条水泥混凝土路0.687公里建设任务，使项目（工程）验收合格率100%；改善77户脱贫户的出行条件，满足脱贫群众的出行需求，使受益人口满意度达98%。</t>
  </si>
  <si>
    <t>2023年侯集镇村组道路提升工程南门村建设项目</t>
  </si>
  <si>
    <t>改建0.373公里长，3.5米宽，C25水泥混凝土厚18厘米1条，改建0.038公里长，3米宽，C25水泥混凝土厚18厘米1条，</t>
  </si>
  <si>
    <t>123.5/m2</t>
  </si>
  <si>
    <t>南门村</t>
  </si>
  <si>
    <t>按时完成2条水泥混凝土路0.411公里建设任务，使项目（工程）验收合格率100%；改善45户脱贫户的出行条件，满足脱贫群众的出行需求，使受益人口满意度达98%。</t>
  </si>
  <si>
    <t>2023年侯集镇村组道路提升工程姜营村建设项目</t>
  </si>
  <si>
    <t>改建0.12公里长，3.5米宽，C25水泥混凝土厚18厘米1条，改建0.291公里长，3.0米宽，C25水泥混凝土厚18厘米2条</t>
  </si>
  <si>
    <t>123.2/m2</t>
  </si>
  <si>
    <t>姜营村</t>
  </si>
  <si>
    <t>按时完成3条水泥混凝土路0.411公里建设任务，使项目（工程）验收合格率100%；改善86户脱贫户的出行条件，满足脱贫群众的出行需求，使受益人口满意度达98%。</t>
  </si>
  <si>
    <t>2023年贾宋镇村组道路提升工程张楼村建设项目</t>
  </si>
  <si>
    <t>改建0.758公里长，3米宽，C25水泥混凝土厚18厘米6条</t>
  </si>
  <si>
    <t>125.3/m2</t>
  </si>
  <si>
    <t>贾宋镇</t>
  </si>
  <si>
    <t>张楼村</t>
  </si>
  <si>
    <t>按时完成6条水泥混凝土路0.758公里建设任务，使项目（工程）验收合格率100%；改善81户脱贫户的出行条件，满足脱贫群众的出行需求，使受益人口满意度达98%。</t>
  </si>
  <si>
    <t>2023年柳泉铺镇村组道路提升工程温岗村建设项目</t>
  </si>
  <si>
    <t>改建0.531公里长，4.5米宽，沥青混凝土厚4厘米1条</t>
  </si>
  <si>
    <t>172.9/m2</t>
  </si>
  <si>
    <t>柳泉铺镇</t>
  </si>
  <si>
    <t>温岗村</t>
  </si>
  <si>
    <t>按时完成1条水泥混凝土路0.531公里建设任务，使项目（工程）验收合格率100%；改善41户脱贫户的出行条件，满足脱贫群众的出行需求，使受益人口满意度达98%。</t>
  </si>
  <si>
    <t>2023年柳泉铺镇村组道路提升工程任家庄村建设项目</t>
  </si>
  <si>
    <t>改建0.422公里长，3.5米宽，C25水泥混凝土厚18厘米1条，改建0.53公里长，3米宽，C25水泥混凝土厚18厘米3条</t>
  </si>
  <si>
    <t>137/m2</t>
  </si>
  <si>
    <t>任家庄村</t>
  </si>
  <si>
    <t>按时完成4条水泥混凝土路0.952公里建设任务，使项目（工程）验收合格率100%；改善18户脱贫户的出行条件，满足脱贫群众的出行需求，使受益人口满意度达98%。</t>
  </si>
  <si>
    <t>2023年卢医镇村组道路提升工程何营村建设项目</t>
  </si>
  <si>
    <t>改建0.2公里长，4.5米宽，C25水泥混凝土厚18厘米1条</t>
  </si>
  <si>
    <t>129.2/m2</t>
  </si>
  <si>
    <t>卢医镇</t>
  </si>
  <si>
    <t>何营村</t>
  </si>
  <si>
    <t>按时完成1条水泥混凝土路0.2公里建设任务，使项目（工程）验收合格率100%；改善77户脱贫户的出行条件，满足脱贫群众的出行需求，使受益人口满意度达98%。</t>
  </si>
  <si>
    <t>2023年彭营镇村组道路提升工程李锦庄村建设项目</t>
  </si>
  <si>
    <t>改建2.187公里长，3.5米宽，C25水泥混凝土厚18厘米5条</t>
  </si>
  <si>
    <t>140.6/m2</t>
  </si>
  <si>
    <t>彭营镇</t>
  </si>
  <si>
    <t>李锦庄村</t>
  </si>
  <si>
    <t>按时完成5条水泥混凝土路2.187公里建设任务，使项目（工程）验收合格率100%；改善77户脱贫户的出行条件，满足脱贫群众的出行需求，使受益人口满意度达98%。</t>
  </si>
  <si>
    <t>2023年彭营镇村组道路提升工程南王庄村建设项目</t>
  </si>
  <si>
    <t>改建0.967公里长，3.5米宽，C25水泥混凝土厚18厘米2条，改建0.269公里长，3米宽，C25水泥混凝土厚18厘米2条</t>
  </si>
  <si>
    <t>146.1/m2</t>
  </si>
  <si>
    <t>南王庄村</t>
  </si>
  <si>
    <t>按时完成4条水泥混凝土路1.236公里建设任务，使项目（工程）验收合格率100%；改善88户脱贫户的出行条件，满足脱贫群众的出行需求，使受益人口满意度达98%。</t>
  </si>
  <si>
    <t>2023年彭营镇村组道路提升工程北王庄村建设项目</t>
  </si>
  <si>
    <t>改建0.395公里长，3米宽，C25水泥混凝土厚18厘米3条</t>
  </si>
  <si>
    <t>126.6/m2</t>
  </si>
  <si>
    <t>北王庄村</t>
  </si>
  <si>
    <t>按时完成3条水泥混凝土路0.395公里建设任务，使项目（工程）验收合格率100%；改善57户脱贫户的出行条件，满足脱贫群众的出行需求，使受益人口满意度达98%。</t>
  </si>
  <si>
    <t>2023年彭营镇村组道路提升工程彭庄村建设项目</t>
  </si>
  <si>
    <t>改建0.792公里长，3.5米宽，C25水泥混凝土厚18厘米4条；改建0.169公里长，3米宽，C25水泥混凝土厚18厘米2条</t>
  </si>
  <si>
    <t>138.3/m2</t>
  </si>
  <si>
    <t>彭庄村</t>
  </si>
  <si>
    <t>按时完成6条水泥混凝土路0.961公里建设任务，使项目（工程）验收合格率100%；改善48户脱贫户的出行条件，满足脱贫群众的出行需求，使受益人口满意度达98%。</t>
  </si>
  <si>
    <t>2023年彭营镇村组道路提升工程彭营村建设项目</t>
  </si>
  <si>
    <t>改建0.242公里长，3米宽，C25水泥混凝土厚18厘米1条</t>
  </si>
  <si>
    <t>152/m2</t>
  </si>
  <si>
    <t>彭营村</t>
  </si>
  <si>
    <t>按时完成1条水泥混凝土路0.242公里建设任务，使项目（工程）验收合格率100%；改善36户脱贫户的出行条件，满足脱贫群众的出行需求，使受益人口满意度达98%。</t>
  </si>
  <si>
    <t>2023年彭营镇村组道路提升工程柳园村建设项目</t>
  </si>
  <si>
    <t>改建0.24公里长，3.5米宽，C25水泥混凝土厚18厘米1条；</t>
  </si>
  <si>
    <t>126.2/m2</t>
  </si>
  <si>
    <t>柳园村</t>
  </si>
  <si>
    <t>按时完成1条水泥混凝土路0.24公里建设任务，使项目（工程）验收合格率100%；改善72户脱贫户的出行条件，满足脱贫群众的出行需求，使受益人口满意度达98%。</t>
  </si>
  <si>
    <t>2023年彭营镇村组道路提升工程田岗村建设项目</t>
  </si>
  <si>
    <t>改建0.12公里长，3.5米宽，C25水泥混凝土厚18厘米1条；</t>
  </si>
  <si>
    <t>253.4/m2</t>
  </si>
  <si>
    <t>田岗村</t>
  </si>
  <si>
    <t>按时完成1条水泥混凝土路0.12公里建设任务，使项目（工程）验收合格率100%；改善48户脱贫户的出行条件，满足脱贫群众的出行需求，使受益人口满意度达98%。</t>
  </si>
  <si>
    <t>2023年曲屯镇村组道路提升工程齐岗村建设项目</t>
  </si>
  <si>
    <t>改建0.727公里长，3.5米宽，C25水泥混凝土厚18厘米1条</t>
  </si>
  <si>
    <t>142.6/m2</t>
  </si>
  <si>
    <t>曲屯镇</t>
  </si>
  <si>
    <t>齐岗村</t>
  </si>
  <si>
    <t>按时完成1条水泥混凝土路0.727公里建设任务，使项目（工程）验收合格率100%；改善24户脱贫户的出行条件，满足脱贫群众的出行需求，使受益人口满意度达98%。</t>
  </si>
  <si>
    <t>2023年曲屯镇村组道路提升工程花栗树村建设项目</t>
  </si>
  <si>
    <t>改建0.11公里长，3.5米宽，C25水泥混凝土厚18厘米1条；改建0.195公里长，5米宽，C25水泥混凝土厚18厘米1条</t>
  </si>
  <si>
    <t>141.9/m2</t>
  </si>
  <si>
    <t>花栗树村</t>
  </si>
  <si>
    <t>按时完成2条水泥混凝土路0.305公里建设任务，使项目（工程）验收合格率100%；改善42户脱贫户的出行条件，满足脱贫群众的出行需求，使受益人口满意度达98%。</t>
  </si>
  <si>
    <t>2023年曲屯镇村组道路提升工程兴国寺村建设项目</t>
  </si>
  <si>
    <t>改建0.047公里长，3.5米宽，C25水泥混凝土厚18厘米1条；改建0.188公里长，3米宽，C25水泥混凝土厚18厘米2条</t>
  </si>
  <si>
    <t>126/m2</t>
  </si>
  <si>
    <t>兴国寺村</t>
  </si>
  <si>
    <t>按时完成3条水泥混凝土路0.235公里建设任务，使项目（工程）验收合格率100%；改善23户脱贫户的出行条件，满足脱贫群众的出行需求，使受益人口满意度达98%。</t>
  </si>
  <si>
    <t>2023年石佛寺镇村组道路提升工程大仵营村建设项目</t>
  </si>
  <si>
    <t>改建0.462公里长，3.5米宽，C25水泥混凝土厚18厘米3条，改建0.102公里长，4.0米宽，C25水泥混凝土厚18厘米1条</t>
  </si>
  <si>
    <t>124.1/m2</t>
  </si>
  <si>
    <t>石佛寺镇</t>
  </si>
  <si>
    <t>大仵营村</t>
  </si>
  <si>
    <t>按时完成4条水泥混凝土路0.564公里建设任务，使项目（工程）验收合格率100%；改善52户脱贫户的出行条件，满足脱贫群众的出行需求，使受益人口满意度达98%。</t>
  </si>
  <si>
    <t>2023年石佛寺镇村组道路提升工程榆树庄村建设项目</t>
  </si>
  <si>
    <t>改建0.084公里长，5米宽，C25水泥混凝土厚18厘米1条，改建0.428公里长，3米宽，C25水泥混凝土厚18厘米2条</t>
  </si>
  <si>
    <t>124.5/m2</t>
  </si>
  <si>
    <t>榆树庄村</t>
  </si>
  <si>
    <t>按时完成3条水泥混凝土路0.512公里建设任务，使项目（工程）验收合格率100%；改善42户脱贫户的出行条件，满足脱贫群众的出行需求，使受益人口满意度达98%。</t>
  </si>
  <si>
    <t>2023年石佛寺镇村组道路提升工程贺营村建设项目</t>
  </si>
  <si>
    <t>改建0.23公里长，3.5米宽，C25水泥混凝土厚18厘米1条</t>
  </si>
  <si>
    <t>贺营村</t>
  </si>
  <si>
    <t>按时完成1条水泥混凝土路0.23公里建设任务，使项目（工程）验收合格率100%；改善12户脱贫户的出行条件，满足脱贫群众的出行需求，使受益人口满意度达98%。</t>
  </si>
  <si>
    <t>2023年石佛寺镇村组道路提升工程韩冲村建设项目</t>
  </si>
  <si>
    <t>改建1.926公里长，5米宽，沥青混凝土厚4厘米1条；</t>
  </si>
  <si>
    <t>118.5/m2</t>
  </si>
  <si>
    <t>韩冲村</t>
  </si>
  <si>
    <t>按时完成1条沥青混凝土路1.926公里建设任务，使项目（工程）验收合格率100%；改善61户脱贫户的出行条件，满足脱贫群众的出行需求，使受益人口满意度达98%。</t>
  </si>
  <si>
    <t>2023年王岗乡村组道路提升工程胡营村建设项目</t>
  </si>
  <si>
    <t>改建0.994公里长，3米宽，C25水泥混凝土厚18厘米1条</t>
  </si>
  <si>
    <t>158.9/m2</t>
  </si>
  <si>
    <t>王岗乡</t>
  </si>
  <si>
    <t>胡营村</t>
  </si>
  <si>
    <t>按时完成1条水泥混凝土路0.994公里建设任务，使项目（工程）验收合格率100%；改善42户脱贫户的出行条件，满足脱贫群众的出行需求，使受益人口满意度达98%。</t>
  </si>
  <si>
    <t>2023年王岗乡村组道路提升工程慕营村建设项目</t>
  </si>
  <si>
    <t>改建0.924公里长，3.5米宽，C25水泥混凝土厚18厘米3条；改建0.421公里长，4米宽，C25水泥混凝土厚18厘米2条；改建0.516公里长，4.5米宽，C25水泥混凝土厚18厘米1条</t>
  </si>
  <si>
    <t>134.4/m2</t>
  </si>
  <si>
    <t>慕营村</t>
  </si>
  <si>
    <t>按时完成6条水泥混凝土路1.861公里建设任务，使项目（工程）验收合格率100%；改善39户脱贫户的出行条件，满足脱贫群众的出行需求，使受益人口满意度达98%。</t>
  </si>
  <si>
    <t>2023年雪枫街道办村组道路提升工程榆盘村建设项目</t>
  </si>
  <si>
    <t>改建1.043公里长，3米宽，C25水泥混凝土厚18厘米4条；改建0.183公里长，3.5米宽，C25水泥混凝土厚18厘米1条；改建0.618公里长，4.5米宽，C25水泥混凝土厚18厘米1条</t>
  </si>
  <si>
    <t>140.7/m2</t>
  </si>
  <si>
    <t>雪枫街道</t>
  </si>
  <si>
    <t>榆盘村</t>
  </si>
  <si>
    <t>按时完成6条水泥混凝土路1.844公里建设任务，使项目（工程）验收合格率100%；改善37户脱贫户的出行条件，满足脱贫群众的出行需求，使受益人口满意度达98%。</t>
  </si>
  <si>
    <t>2023年杨营镇村组道路提升工程草房梁村建设项目</t>
  </si>
  <si>
    <t>改建0.354公里长，3.5米宽，C25水泥混凝土厚18厘米2条，改建0.408公里长，3米宽，C25水泥混凝土厚18厘米2条</t>
  </si>
  <si>
    <t>127.1/m2</t>
  </si>
  <si>
    <t>杨营镇</t>
  </si>
  <si>
    <t>草房梁村</t>
  </si>
  <si>
    <t>按时完成4条水泥混凝土路0.762公里建设任务，使项目（工程）验收合格率100%；改善65户脱贫户的出行条件，满足脱贫群众的出行需求，使受益人口满意度达98%。</t>
  </si>
  <si>
    <t>2023年杨营镇村组道路提升工程程庙村建设项目</t>
  </si>
  <si>
    <t>改建1.694公里长，4.5米宽，沥青混凝土厚4厘米1条；改建0.189公里长，3.5米宽，C25水泥混凝土厚18厘米1条</t>
  </si>
  <si>
    <t>108.1/m2</t>
  </si>
  <si>
    <t>程庙村</t>
  </si>
  <si>
    <t>按时完成1条沥青混凝土路1.694公里和1条水泥混凝土路面0.189公里的建设任务，使项目（工程）验收合格率100%；改善44户脱贫户的出行条件，满足脱贫群众的出行需求，使受益人口满意度达98%。</t>
  </si>
  <si>
    <t>2023年杨营镇村组道路提升工程大贾庄村建设项目</t>
  </si>
  <si>
    <t>改建0.386公里长，4米宽，沥青混凝土厚4厘米1条；</t>
  </si>
  <si>
    <t>161.1/m2</t>
  </si>
  <si>
    <t>大贾庄村</t>
  </si>
  <si>
    <t>按时完成1条沥青混凝土路0.386公里建设任务，使项目（工程）验收合格率100%；改善76户脱贫户的出行条件，满足脱贫群众的出行需求，使受益人口满意度达98%。</t>
  </si>
  <si>
    <t>2023年杨营镇村组道路提升工程林寨村建设项目</t>
  </si>
  <si>
    <t>改建1.25公里长，5米宽，沥青混凝土厚4厘米1条；</t>
  </si>
  <si>
    <t>172.7/m2</t>
  </si>
  <si>
    <t>林寨村</t>
  </si>
  <si>
    <t>按时完成1条沥青混凝土路1.25公里建设任务，使项目（工程）验收合格率100%；改善53户脱贫户的出行条件，满足脱贫群众的出行需求，使受益人口满意度达98%。</t>
  </si>
  <si>
    <t>2023年玉都街道办村组道路提升工程白河村建设项目</t>
  </si>
  <si>
    <t>改建0.697公里长，3米宽，C25水泥混凝土厚18厘米4条；改建0.13公里长，3.5米宽，C25水泥混凝土厚18厘米1条</t>
  </si>
  <si>
    <t>131/m2</t>
  </si>
  <si>
    <t>玉都街道</t>
  </si>
  <si>
    <t>白河村</t>
  </si>
  <si>
    <t>按时完成5条水泥混凝土路0.827公里建设任务，使项目（工程）验收合格率100%；改善67户脱贫户的出行条件，满足脱贫群众的出行需求，使受益人口满意度达98%。</t>
  </si>
  <si>
    <t>2023年枣园镇村组道路提升工程上岗村建设项目</t>
  </si>
  <si>
    <t>改建0.814公里长，3米宽，C25水泥混凝土厚18厘米4条</t>
  </si>
  <si>
    <t>131.1/m2</t>
  </si>
  <si>
    <t>枣园镇</t>
  </si>
  <si>
    <t>上岗村</t>
  </si>
  <si>
    <t>按时完成4条水泥混凝土路0.814公里建设任务，使项目（工程）验收合格率100%；改善39户脱贫户的出行条件，满足脱贫群众的出行需求，使受益人口满意度达98%。</t>
  </si>
  <si>
    <t>2023年枣园镇村组道路提升工程东黄村建设项目</t>
  </si>
  <si>
    <t>改建0.18公里长，3米宽，C25水泥混凝土厚18厘米1条；</t>
  </si>
  <si>
    <t>140/m2</t>
  </si>
  <si>
    <t>东黄村</t>
  </si>
  <si>
    <t>按时完成1条水泥混凝土路0.18公里建设任务，使项目（工程）验收合格率100%；改善65户脱贫户的出行条件，满足脱贫群众的出行需求，使受益人口满意度达98%。</t>
  </si>
  <si>
    <t>2023年枣园镇村组道路提升工程塔梁村建设项目</t>
  </si>
  <si>
    <t>改建0.266公里长，3.5米宽，C25水泥混凝土厚18厘米1条;</t>
  </si>
  <si>
    <t>128.9/m2</t>
  </si>
  <si>
    <t>塔梁村</t>
  </si>
  <si>
    <t>按时完成1条水泥混凝土路0.266公里建设任务，使项目（工程）验收合格率100%；改善26户脱贫户的出行条件，满足脱贫群众的出行需求，使受益人口满意度达98%。</t>
  </si>
  <si>
    <t>2023年枣园镇村组道路提升工程下户村建设项目</t>
  </si>
  <si>
    <t>改建0.196公里长，3米宽，C25水泥混凝土厚18厘米1条；</t>
  </si>
  <si>
    <t>126.4/m2</t>
  </si>
  <si>
    <t>下户村</t>
  </si>
  <si>
    <t>按时完成1条水泥混凝土路0.196公里建设任务，使项目（工程）验收合格率100%；改善58户脱贫户的出行条件，满足脱贫群众的出行需求，使受益人口满意度达98%。</t>
  </si>
  <si>
    <t>2023年枣园镇村组道路提升工程周岗村建设项目</t>
  </si>
  <si>
    <t>改建1.325公里长，4米宽，C25水泥混凝土厚18厘米1条；</t>
  </si>
  <si>
    <t>148.9/m2</t>
  </si>
  <si>
    <t>周岗村</t>
  </si>
  <si>
    <t>按时完成1条水泥混凝土路1.325公里建设任务，使项目（工程）验收合格率100%；改善53户脱贫户的出行条件，满足脱贫群众的出行需求，使受益人口满意度达98%。</t>
  </si>
  <si>
    <t>2023年张林镇村组道路提升工程布德王村建设项目</t>
  </si>
  <si>
    <t>改建0.08公里长，3.5米宽，C25水泥混凝土厚18厘米1条；改建0.38公里长，3米宽，C25水泥混凝土厚18厘米5条</t>
  </si>
  <si>
    <t>126.7/m2</t>
  </si>
  <si>
    <t>张林镇</t>
  </si>
  <si>
    <t>布德王村</t>
  </si>
  <si>
    <t>按时完成6条水泥混凝土路0.46公里建设任务，使项目（工程）验收合格率100%；改善32户脱贫户的出行条件，满足脱贫群众的出行需求，使受益人口满意度达98%。</t>
  </si>
  <si>
    <t>2023年张林镇村组道路提升工程余西村建设项目</t>
  </si>
  <si>
    <t>改建1.221公里长，4.5米宽，沥青混凝土厚4厘米1条</t>
  </si>
  <si>
    <t>156.3/m2</t>
  </si>
  <si>
    <t>余西村</t>
  </si>
  <si>
    <t>按时完成1条沥青混凝土路1.221公里建设任务，使项目（工程）验收合格率100%；改善31户脱贫户的出行条件，满足脱贫群众的出行需求，使受益人口满意度达98%。</t>
  </si>
  <si>
    <t>2023年张林镇村组道路提升工程街东村建设项目</t>
  </si>
  <si>
    <t>改建0.149公里长，3米宽，C25水泥混凝土厚18厘米1条；改建0.182公里长，3.5米宽，C25水泥混凝土厚18厘米1条</t>
  </si>
  <si>
    <t>125.5/m2</t>
  </si>
  <si>
    <t>街东村</t>
  </si>
  <si>
    <t>按时完成2条水泥混凝土路0.331公里建设任务，使项目（工程）验收合格率100%；改善33户脱贫户的出行条件，满足脱贫群众的出行需求，使受益人口满意度达98%。</t>
  </si>
  <si>
    <t>2023年遮山镇村组道路提升工程孔营村建设项目</t>
  </si>
  <si>
    <t>改建0.702公里长，3.5米宽，C25水泥混凝土厚18厘米3条</t>
  </si>
  <si>
    <t>123.4/m2</t>
  </si>
  <si>
    <t>遮山镇</t>
  </si>
  <si>
    <t>孔营村</t>
  </si>
  <si>
    <t>按时完成3条水泥混凝土路0.702公里建设任务，使项目（工程）验收合格率100%；改善12户脱贫户的出行条件，满足脱贫群众的出行需求，使受益人口满意度达98%。</t>
  </si>
  <si>
    <t>2023年遮山镇村组道路提升工程韩沟村建设项目</t>
  </si>
  <si>
    <t>改建0.8公里长，4.5米宽，C25水泥混凝土厚18厘米1条</t>
  </si>
  <si>
    <t>127/m2</t>
  </si>
  <si>
    <t>韩沟村</t>
  </si>
  <si>
    <t>按时完成1条水泥混凝土路0.8公里建设任务，使项目（工程）验收合格率100%；改善25户脱贫户的出行条件，满足脱贫群众的出行需求，使受益人口满意度达98%。</t>
  </si>
  <si>
    <t>2023年老庄镇村组道路提升工程蒋庄村建设项目</t>
  </si>
  <si>
    <t>改建0.5公里长，3.5米宽，C25水泥混凝土厚18厘米1条</t>
  </si>
  <si>
    <t>235/m2</t>
  </si>
  <si>
    <t>老庄镇</t>
  </si>
  <si>
    <t>蒋庄村</t>
  </si>
  <si>
    <t>按时完成1条水泥混凝土路0.5公里建设任务，使项目（工程）验收合格率100%；改善45户脱贫户的出行条件，满足脱贫群众的出行需求，使受益人口满意度达98%。</t>
  </si>
  <si>
    <t>柳泉铺镇付营村道路建设项目</t>
  </si>
  <si>
    <t>改建柳泉铺镇付营村大石桥自然庄道路1000米，宽度3.5米，厚18厘米砼C25水泥路1条。</t>
  </si>
  <si>
    <t>付营村</t>
  </si>
  <si>
    <t>民宗局</t>
  </si>
  <si>
    <t>柳泉铺镇付营村建设道路1公里，改善群众120户468人的出行条件，满足群众的出行需求。</t>
  </si>
  <si>
    <t>带动当地经济良好发展，少数民族群众对项目实施效果非常满意。</t>
  </si>
  <si>
    <t>玉都街道四里庄村道路建设项目</t>
  </si>
  <si>
    <t>改建通村公路1.8公里（回民庄庄内路面硬化0.8公里，回民庄至刘家庄0.3公里，回民庄至槐树庙0.3公里，回民庄至镇菩路0.4公里）。宽度4米，厚18厘米砼C25水泥路1条。</t>
  </si>
  <si>
    <t>四里庄村</t>
  </si>
  <si>
    <t>玉都街道四里庄村建设道路1.28公里，改善群众200户1300人的出行条件，满足群众的出行需求。</t>
  </si>
  <si>
    <t>带动当地人居环境提升，增强发展潜力，少数民族群众对项目实施效果非常满意。</t>
  </si>
  <si>
    <t>晁陂镇街北二村道路建设项目</t>
  </si>
  <si>
    <t>改建街北二村后营辖区内中心主路1200米，宽4米，厚18厘米砼C25水泥路1条。</t>
  </si>
  <si>
    <t>街北二村</t>
  </si>
  <si>
    <t>晁陂镇街北二村建设道路1.2公里，改善群众90户800人的出行条件，满足群众的出行需求。</t>
  </si>
  <si>
    <t>郭庄村产业路建设项目</t>
  </si>
  <si>
    <t>改建东径路以东至郭庄村部以南1200米，宽度4.5米，沥青混凝土路1条。</t>
  </si>
  <si>
    <t>郭庄乡</t>
  </si>
  <si>
    <t>郭庄村</t>
  </si>
  <si>
    <t>郭庄回族乡郭庄村建设道路1.2公里，改善群众230户1850人的出行条件，满足群众的出行需求。</t>
  </si>
  <si>
    <t>农村供水保障设施建设</t>
  </si>
  <si>
    <t>2023年彭营镇彭庄村农村供水工程</t>
  </si>
  <si>
    <t>新打深机井1眼，建管理房1座，配套水泵及机电设备1套，压力罐1套，消毒设备1套，铺设输配水管道，解决611户2416人饮水问题。</t>
  </si>
  <si>
    <t>彭庄</t>
  </si>
  <si>
    <t>水利局</t>
  </si>
  <si>
    <t>按时完成建设任务，使项目（工程）验收合格率100%；改善农户饮水安全条件，满足贫困群众的安全饮水需求，使受益人口满意度达98%。</t>
  </si>
  <si>
    <t>按时完成建设任务，确保项目顺利投入使用，改善群众的安全饮水条件，使受益群众对项目实施效果非常满意。</t>
  </si>
  <si>
    <t>2023年张林镇蒋庄村农村供水工程</t>
  </si>
  <si>
    <t>新建供水站1座，新打深机井1眼，配套水泵及机电设备1套，10t压力罐1套，消毒设备1套，铺设输配水管道，解决313户1341人饮水问题。</t>
  </si>
  <si>
    <t>2023年石佛寺镇老毕庄村农村供水工程</t>
  </si>
  <si>
    <t>配套管网入户，解决史岗、东坡、石碑岗、康冲414户1761人的饮水问题</t>
  </si>
  <si>
    <t>老毕庄村</t>
  </si>
  <si>
    <t>2023年安字营镇元明寺村农村供水工程</t>
  </si>
  <si>
    <t>新打机井1眼，新建管理房1座，配套消毒设施，压力罐放户外加设雨棚，配套管网，不入户，解决小马庄、信庄、程庄、梁范营、黄庄、东康庄、西康庄800户3000人的饮水问题。</t>
  </si>
  <si>
    <t>安字营镇</t>
  </si>
  <si>
    <t>元明寺村</t>
  </si>
  <si>
    <t>2023年贾宋镇薛家村农村供水工程</t>
  </si>
  <si>
    <t>利用贾宋水厂管网延伸，设加压泵站解决薛家村553户2304人的饮水问题</t>
  </si>
  <si>
    <t>薛家村</t>
  </si>
  <si>
    <t>2023年安字营镇闫庄村农村供水工程</t>
  </si>
  <si>
    <t>更换南闫庄、北闫庄、刘营部分干管及支管，更换彭庄、郝王庄、淇阳庄、姚庄、唐庄、河南管网，解决906户3900人的饮水问题。</t>
  </si>
  <si>
    <t>闫庄村</t>
  </si>
  <si>
    <t>2023年石佛寺镇仝堂村拦河坝工程</t>
  </si>
  <si>
    <t>仝堂村5组范坪蓄水坝维修加固，坝宽50米，高10米，水渠往西延伸1千米，投资概算90万元。</t>
  </si>
  <si>
    <t>仝堂村</t>
  </si>
  <si>
    <t>方便群众出行，带动经济发展，有效灌溉辐射面积300亩。</t>
  </si>
  <si>
    <t>基础设施提升</t>
  </si>
  <si>
    <t>2023年曲屯镇五龙庙村拦河坝项目</t>
  </si>
  <si>
    <t>五龙庙村东营坑塘，长100米宽50米深6米，防护网360米。进行清理淤泥、护堤、护网等设施</t>
  </si>
  <si>
    <t>五龙庙村</t>
  </si>
  <si>
    <t>改善农田基础设施，提高抗旱能力，辐射土地面积100亩，提高亩产量50公斤，市场价30元/公斤，受益600元/亩，能带贫38人，脱贫群众对项目实施效果非常满意。</t>
  </si>
  <si>
    <t>提高抗旱能力，帮助群众增收增产，人均受益达到5%</t>
  </si>
  <si>
    <t>2023年柳泉铺镇王河村拦河坝项目</t>
  </si>
  <si>
    <t>拟在柳泉铺王河村修建拦河坝一座，坝长50米，坝高2.5米，河道清淤疏液520米，堤防加固560米，能有效解决该村生态环境。</t>
  </si>
  <si>
    <t>王河村</t>
  </si>
  <si>
    <t>有效解决该村生态环境</t>
  </si>
  <si>
    <t>群众对实施效果非常满意</t>
  </si>
  <si>
    <t>遮山镇王沟村抗旱灌溉工程</t>
  </si>
  <si>
    <t>新打机井15眼及配套</t>
  </si>
  <si>
    <t>王沟村</t>
  </si>
  <si>
    <t>解决1000亩的农田灌溉，亩均增收500元。</t>
  </si>
  <si>
    <t>2023年安字营镇村组道路提升工程姜庄村建设项目</t>
  </si>
  <si>
    <t>改建1.85公里长，3.5米宽，C25水泥混凝土厚18厘米1条；配套污水管网</t>
  </si>
  <si>
    <t>姜庄村</t>
  </si>
  <si>
    <t>乡村振兴局</t>
  </si>
  <si>
    <t>按时完成1条水泥混凝土路1.85公里建设任务，使项目（工程）验收合格率100%；改善40户脱贫户的出行条件，满足脱贫群众的出行需求，使受益人口满意度达98%。</t>
  </si>
  <si>
    <t>农村道路建设</t>
  </si>
  <si>
    <t>2023年遮山镇村组道路提升工程陈善岗村建设项目</t>
  </si>
  <si>
    <t>改建1公里长，3.5米宽，C25水泥混凝土厚18厘米1条；配套污水管网</t>
  </si>
  <si>
    <t>陈善岗村</t>
  </si>
  <si>
    <t>按时完成1条水泥混凝土路1公里建设任务，使项目（工程）验收合格率100%；改善19户脱贫户的出行条件，满足脱贫群众的出行需求，使受益人口满意度达98%。</t>
  </si>
  <si>
    <t>2023年雪枫街道徐岗村村组道路及污水管网项目</t>
  </si>
  <si>
    <t>改建1.043公里长，3米宽，C25水泥混凝土厚18厘米4条；改建0.183公里长，3.5米宽，C25水泥混凝土厚18厘米1条；改建0.618公里长，4.5米宽，C25水泥混凝土厚18厘米1条；配套污水管网</t>
  </si>
  <si>
    <t>徐岗村</t>
  </si>
  <si>
    <t>按时完成1条水泥混凝土路2公里建设任务，使项目（工程）验收合格率100%；改善15户脱贫户的出行条件，满足脱贫群众的出行需求，使受益人口满意度达98%。</t>
  </si>
  <si>
    <t>2023年石佛寺镇仝堂村村组道路及污水管网项目</t>
  </si>
  <si>
    <t>1、仝堂村003乡道至S330省道南北方向道路长2000米，宽度4.5米，厚18CM，沥青路面，投资概算200万元。2、仝堂村5组范坪至国储林项目南北方向道路长1000米，宽度3.5米，厚度18CM，水泥面，投资概算60万元。配套污水管网</t>
  </si>
  <si>
    <t>通过基础设施的修建，改善过往行人及车辆的出行条件，满足贫困群众的出行需求和灌溉条件，带动全域经济发展。</t>
  </si>
  <si>
    <t>按时完成建设任务，确保项目顺利投入使用，改善脱贫群众的出行条件，满足脱贫群众的出行需求，使脱贫群众对项目实施效果非常满意。方便群众出行，带动经济发展，有效灌溉辐射面积300亩。</t>
  </si>
  <si>
    <t>2023年安字营镇村组道路提升工程刘张营村建设项目</t>
  </si>
  <si>
    <t>改建2公里长，4米宽，C25水泥混凝土厚18厘米1条</t>
  </si>
  <si>
    <t>刘张营村</t>
  </si>
  <si>
    <t>按时完成1条水泥混凝土路3.5公里建设任务，使项目（工程）验收合格率100%；改善51户脱贫户的出行条件，满足脱贫群众的出行需求，使受益人口满意度达98%。</t>
  </si>
  <si>
    <t>2023年安字营镇村组道路提升工程孙庄村建设项目</t>
  </si>
  <si>
    <t>改建1公里长，3.5米宽，C25水泥混凝土厚18厘米l条</t>
  </si>
  <si>
    <t>孙庄村</t>
  </si>
  <si>
    <t>按时完成1条水泥混凝土路1公里建设任务，使项目（工程）验收合格率100%；改善47户脱贫户的出行条件，满足脱贫群众的出行需求，使受益人口满意度达98%。</t>
  </si>
  <si>
    <t>2023年安字营镇村组道路提升工程邱庄村建设项目</t>
  </si>
  <si>
    <t>改建1公里长，4.5米宽，C25水泥混凝土厚18厘米1条</t>
  </si>
  <si>
    <t>邱庄村</t>
  </si>
  <si>
    <t>按时完成1条水泥混凝土路1公里建设任务，使项目（工程）验收合格率100%；改善50户脱贫户的出行条件，满足脱贫群众的出行需求，使受益人口满意度达98%。</t>
  </si>
  <si>
    <t>农村基础设施项目</t>
  </si>
  <si>
    <t>镇平县卢医镇2023年中央财政以工代赈项目</t>
  </si>
  <si>
    <t>(1)道路工程:建设 3m宽农村生产道路 2.740km，提升改造20m宽沥青道路360m，新修DN60雨水管道760m， DN500管道106m，雨水口42处，检查井50处。(2)灌溉与排水工程:新打80m深机井2眼(井管内径40cm，外径50cm)，配200QJ20-65/5不锈钢水泵2套，新建1020*1020*1650mm玻璃钢智能井房2座，设机井标志牌(200mm*300mm)2个。</t>
  </si>
  <si>
    <t>河东村</t>
  </si>
  <si>
    <t>发改委</t>
  </si>
  <si>
    <t>改善群众生产生活和出行条件，提高生产效率；提升集镇发展，带动群众受益</t>
  </si>
  <si>
    <t>改善群众生产生活和出行条件，提高生产效率；解决河东村村民灌溉问题，有效灌溉辐射面积200亩。提升集镇发展，带动群众受益</t>
  </si>
  <si>
    <t>老庄镇凉水泉村、集镇易地搬迁群众居住条件提升工程</t>
  </si>
  <si>
    <t>实施群众居住条件提升工程，结合易地搬迁点房屋现状，采用钢架结构树脂瓦，总计施工面积约12000平方米。</t>
  </si>
  <si>
    <t>该项目实施有效改善群众居住条件，提升群众生活幸福指数。</t>
  </si>
  <si>
    <t>项目实施过程中，可以带动群众参与务工，每个点位可阶段性开发6-8个工作岗位，人均收入约3000元。</t>
  </si>
  <si>
    <t>2023.8.1</t>
  </si>
  <si>
    <t>2023.9.1</t>
  </si>
  <si>
    <t>2023.12.1</t>
  </si>
  <si>
    <t>2024.1.1</t>
  </si>
  <si>
    <t>农业产业发展</t>
  </si>
  <si>
    <t>仓储物流</t>
  </si>
  <si>
    <t>镇平县2023年玉都街道易地搬迁集中安置点产业发展项目</t>
  </si>
  <si>
    <t>修建帮扶车间2000平方米，每平方米1000元，计200万元；修建院墙1000米，每米200元，计20万元；修建车间大门10万元；院内地坪硬化4500平方米60万元；水电配套20万元</t>
  </si>
  <si>
    <t>玉都街道办事处</t>
  </si>
  <si>
    <t>该项目实施，有效促进当地经济的发展。带动周边群众务工，能够有效解决当地富余农村劳动力就地就近就业难题，助力当地农村低收入人口增收致富。</t>
  </si>
  <si>
    <t>该项目实施，带动村集体经济收入，带动周边一千余名群众务工</t>
  </si>
  <si>
    <t>（二）产业发展类项目及其他</t>
  </si>
  <si>
    <t>“雨露计划”培训</t>
  </si>
  <si>
    <t>2023年镇平县雨露计划项目</t>
  </si>
  <si>
    <t>职业教育补助脱贫学生2226人次，每人1500元；短期技能培训200人次，按照A、B、C类，每人1500-2000元</t>
  </si>
  <si>
    <t>县域脱贫户（监测对象）</t>
  </si>
  <si>
    <t>提高建档立卡脱贫家庭(含防止返贫致贫监测对象家庭)劳动力的创业和就业能力，实现一人长期就业，全家稳定脱贫，使脱贫群众对项目实施效果非常满意。</t>
  </si>
  <si>
    <t>无需招标</t>
  </si>
  <si>
    <t>2022年镇平县农村实用技术培训项目</t>
  </si>
  <si>
    <t>培训3000人次</t>
  </si>
  <si>
    <t>小额贷款贴息</t>
  </si>
  <si>
    <t>2023年小额贴息</t>
  </si>
  <si>
    <t>对符合条件的脱贫户、监测对象5万以下、期限3年内的帮扶小额信用贷款，县财政按照同期贷款基准利率给予全额贴息。</t>
  </si>
  <si>
    <t>享受小额信贷脱贫户、监测对象</t>
  </si>
  <si>
    <t>金融服务中心</t>
  </si>
  <si>
    <t>为有就业创业潜质、有贷款意愿、有一定技能素质和有较强信用意识的脱贫户、监测对象提供贷款，并降低融资经营成本。县财政按照同期贷款基准利率给予全额贴息。</t>
  </si>
  <si>
    <t>2023.1.20</t>
  </si>
  <si>
    <t>2023.12.20</t>
  </si>
  <si>
    <t>公益岗位补助</t>
  </si>
  <si>
    <t>2023年公益性岗位</t>
  </si>
  <si>
    <t>乡村公益性岗位补贴，补贴标准每人710元/月</t>
  </si>
  <si>
    <t>人社局</t>
  </si>
  <si>
    <t>在县内安排有劳动能力和就业意愿、外出就业困难的脱贫劳动力和监测帮扶对象176人就业，补贴标准每人710元/月，增加脱贫人口收入，解决就业问题。</t>
  </si>
  <si>
    <t>2023.1.29</t>
  </si>
  <si>
    <t>其他就业奖补补助</t>
  </si>
  <si>
    <t>2023年务工就业奖补</t>
  </si>
  <si>
    <t>对在县外务工、县内帮扶车间、帮扶基地及企业（不包含公益性岗位人员）务工的脱贫户、监测对象进行务工奖补和对在县内进行自主创业就业的脱贫户、监测对象进行产业奖补，计划补助共9000户。</t>
  </si>
  <si>
    <t>计划对全县9000户脱贫劳动力（含监测帮扶对象）务工人员和自主创业就业人员予以奖补，奖补金额850万，有效衔接推进乡村振兴，大力发展区域特色产业，促进农民持续增收和农业高质量发展。</t>
  </si>
  <si>
    <t>计划对全县9000户脱贫劳动力（含监测帮扶对象）务工人员予以奖补，奖补金额850万，有效衔接推进乡村振兴，大力发展区域特色产业，促进农民持续增收和农业高质量发展。</t>
  </si>
  <si>
    <t>2023年马庄乡马庄村小麦仓储物流及综合技术服务中心建设项目</t>
  </si>
  <si>
    <t>新建小麦仓储车间1000㎡、综合技术服务用房100㎡及配套设施等。</t>
  </si>
  <si>
    <t>马庄乡</t>
  </si>
  <si>
    <t>马庄村</t>
  </si>
  <si>
    <t>农业农村局</t>
  </si>
  <si>
    <t>项目建成后归村集体所有，促进粮食作物产销对接，稳定作物销售价格，填补粮食作物储运短板，推广粮食生产新技术新品种，增高农民收入，务工带动贫困群众5人，年均增收3600元以上，壮大村集体经济，每年增加村集体收入10万元以上。</t>
  </si>
  <si>
    <t>2023年郭庄乡小麦仓储物流及综合技术服务中心建设项目</t>
  </si>
  <si>
    <t>2023年杨营镇白庄村小麦仓储物流及综合技术服务中心建设项目</t>
  </si>
  <si>
    <t>白庄村</t>
  </si>
  <si>
    <t>2023年彭营镇小麦仓储物流及综合技术服务中心建设项目</t>
  </si>
  <si>
    <t>2023年张林镇小麦仓储物流及综合技术服务中心建设项目</t>
  </si>
  <si>
    <t>养殖业</t>
  </si>
  <si>
    <t>2023年遮山镇王沟养殖基地项目</t>
  </si>
  <si>
    <t>养牛养殖场：钢结构房2600平方，管理房90平方，10吨压力罐1台，地平3200平方，连接村主干道；</t>
  </si>
  <si>
    <t>三个自然庄养牛户集中到张华岗集中养殖，便于管理，粪便集中处理、排放，减少污染源。环境卫生方面：1、杜绝在放养过程中粪便排放在村庄道路上。2、杜绝放养过程中造成群众庄家损失和矛盾纠纷。</t>
  </si>
  <si>
    <t>每年每平方收取5元，预计增收3万元</t>
  </si>
  <si>
    <t>2023.5.1</t>
  </si>
  <si>
    <t>种植业</t>
  </si>
  <si>
    <t>2023年贾宋镇苏曹营村温室大棚项目</t>
  </si>
  <si>
    <t>建设温室大棚20000㎡、冷棚20000㎡</t>
  </si>
  <si>
    <t>苏曹营村</t>
  </si>
  <si>
    <t>项目建成后归村集体所有，流转周边农户土地，持续收益分红；吸纳脱贫群众务工10人以上，年均增收5000元；带动村集体经济发展，年收益8万元以上。</t>
  </si>
  <si>
    <t>产业发展</t>
  </si>
  <si>
    <t>2023年柳泉铺镇付营村蔬菜瓜果温室大棚新建项目</t>
  </si>
  <si>
    <t>新建2个高温暖棚，每棚1200平方，配套低温冷棚20个（长101米、宽8米）；配套建设机井2眼。</t>
  </si>
  <si>
    <t>项目建成后产权归村集体所有，年增加村集体收入9万元以上，带动脱贫劳动力务工15人，预计人均年务工收入6000元，实现家门口就业，巩固拓展脱贫成果和乡村振兴任务。</t>
  </si>
  <si>
    <t>2023年镇平县马庄乡栗扒村特色种植温室大棚项目</t>
  </si>
  <si>
    <t>新建温室育苗大棚5座，4500平方。</t>
  </si>
  <si>
    <t>栗扒村</t>
  </si>
  <si>
    <t>项目建成后产权归村集体所有，带动脱贫劳动力10人，人均年增收3000元以上；每年增加村集体收入4万元，流转周边群众土地持续收益分红。</t>
  </si>
  <si>
    <t>2023年镇平县马庄乡尤营村冷链仓储中心建设项目</t>
  </si>
  <si>
    <t>农产品冷链仓储中心地坪建设及速冻库、冷藏库及占地面积1000㎡的制冷系统工程，含制冷设备冷库配套电线电缆、变压器等电气系统采购安装等。</t>
  </si>
  <si>
    <t>尤营村</t>
  </si>
  <si>
    <t>该项目建成后将成为一个小型冷链仓库及农产品批发农产品深加工等一系列配套设施为一体的马庄冷链物流产业园，以农产品批发、深加工基地为主，打造成为区域深加工销售集散中心、信息中心、储运中心。促进马庄食品加工产业高效、生态、可持续发展，一二三产业互动，对当地农业现代化多元化发展起带动作用。</t>
  </si>
  <si>
    <t>项目建成后产权归村集体所有，带动脱贫劳动力务工15人以上，人均年收入8000元以上；带动村集体增收，年增加收入19万元。</t>
  </si>
  <si>
    <t>2023年镇平县王岗乡前裴营村日光温室大棚项目</t>
  </si>
  <si>
    <t>新建全钢架日光棚7000㎡种植蔬菜；新建500㎡冷藏库1座；新修长800米、宽3.5米、厚0.18米的水泥路。</t>
  </si>
  <si>
    <t>前裴营村</t>
  </si>
  <si>
    <t>项目建成后产权归村集体所有，务工吸纳贫困人口30人，每户年均务工增加收益金额12000元；带动村集体增收，年增加收入10万元。</t>
  </si>
  <si>
    <t>2023年镇平县郭庄乡蔬菜大棚项目</t>
  </si>
  <si>
    <t>在郭庄乡新建暖棚15个，占地17200平方米；新建600亩地埋喷灌设施、新打150米机井5眼、新建冷藏保鲜库600平方米及配套设施。</t>
  </si>
  <si>
    <t>孙楼村</t>
  </si>
  <si>
    <t>务工吸纳脱贫人口20人，每户年均务工增加收益8000元；土地流转600亩，每亩年均流转收益600元；每年增加村集体收入15万元。</t>
  </si>
  <si>
    <t>项目建成后产权归村集体所有务工吸纳脱贫人口20人，每户年均务工增加收益8000元；土地流转600亩，每亩年均流转收益600元；每年增加村集体收入15万元。</t>
  </si>
  <si>
    <t>2023年侯集镇宋庄村观赏鱼产业基地</t>
  </si>
  <si>
    <t>建设观赏鱼产业基地1332平方，循环水养殖池39个，养殖、孵化、附属道路等设施</t>
  </si>
  <si>
    <t>宋庄村</t>
  </si>
  <si>
    <t>项目建成后产权归村集体所有，务工吸纳贫困人口30人，每户年均务工增加收益金额5000元；带动村集体增收，年增加收入12万元。</t>
  </si>
  <si>
    <t>2023年镇平县杨营镇稻虾产业园提升项目</t>
  </si>
  <si>
    <t>建设养殖大棚6个（饲养梅花鹿、羊驼、鸸鹋等）；产业道路提升800米。</t>
  </si>
  <si>
    <t>尹营村</t>
  </si>
  <si>
    <t>项目建成后产权归镇政府所有，带动脱贫劳动力务工就业5人，预计人均年务工收入3000元以上，实现家门口就业，巩固脱贫成效，带动村集体增收，年增加收入12万元使贫困群众对项目实施效果非常满意。</t>
  </si>
  <si>
    <t>2023年镇平县枣园镇辛营村蔬菜大棚项目</t>
  </si>
  <si>
    <t>新建蔬菜大棚30个，配套道路、灌溉等配套设施，其中：4类棚20个（长76.5米、宽8米）；5类棚10个（长101米、宽8米）。</t>
  </si>
  <si>
    <t>辛营村</t>
  </si>
  <si>
    <t>带动脱贫劳动力务工5人，预计人均年务工收6000元，实现家门口就业，带动村集体增收，年增加收入6.4万元，巩固拓展脱贫成果和乡村振兴任务。</t>
  </si>
  <si>
    <t>2023年老庄镇小西岗村标准化薄膜联动大棚项目</t>
  </si>
  <si>
    <t>建设15亩标准化薄膜联动大棚总面积为13320㎡，肩高4米，顶高5.8米配置有外遮阳系统，内遮阴系统，湿帘风机系统，水肥一体化系统。</t>
  </si>
  <si>
    <t>小西岗村</t>
  </si>
  <si>
    <t>有机樱桃与郑州果树研究所合作，亩产量预计达到2000斤，单价35元左右，每亩每年可产生效益70000元。项目产产值预计达到105万元。</t>
  </si>
  <si>
    <t>项目建成后产权归村集体所有，务工吸纳贫困人口10人，每户年均务工增加收益金额5000元；带动村集体增收，年增加收入12万元。流转土地15亩，土地租金年收益600元。</t>
  </si>
  <si>
    <t>2023年镇平县农业生产社会化服务项目</t>
  </si>
  <si>
    <t>围绕“想念农场”建设区域，开展小麦“管”和“收”环节农业生产社会化服务。项目总投资751万元，其中：小麦病虫害统防统治&lt;飞防+药物&gt;2遍，每亩35元，79100亩,小计276.85万元；小麦机械收获，每亩60元，79100亩，小计474.6万元。</t>
  </si>
  <si>
    <t>侯集、郭庄、杨营、张林、贾宋、马庄、枣园、曲屯、卢医、晁陂、雪枫、柳泉铺、遮山、安字营、彭营等16个乡镇办。</t>
  </si>
  <si>
    <t>围绕想念农场建设，以小麦生产为主导，实施区域相对集中连片，重点引导脱贫村、脱贫户、小农户、合作社、家庭农场、村集体经济组织参与项目实施，预计覆盖农业生产农户约1.23万户。同时，进一步全面提升全县农业机械装备水平和服务能力，健全覆盖全程、综合配套、便捷高效的农业社会化服务体系，拟新增综合效益达到2210万元以上。</t>
  </si>
  <si>
    <t>按时完成建设任务，确保项目顺利实施。有效推动土地流转及劳动力转移，改善贫困群众、小农户、合作社、家庭农场、村集体经济组织等群体的小麦“管、收”环节的农业生产社会化服务条件。通过项目实施，提高小麦规模化种植服务10个百分点，亩节约成本100元左右，小计节约790万元；每亩约增加小麦产量75公斤，增幅可达13.2%，亩新增效益约180元，小计新增效益1420万元以上，合计新增综合效益达到2210万元以上。项目区群众对项目实施效果非常满意。</t>
  </si>
  <si>
    <t>加工业</t>
  </si>
  <si>
    <t>2023年高丘镇四山村茶叶产业配套设施项目</t>
  </si>
  <si>
    <t>购置生产设备，新修道路3.5米宽，厚0.18米混凝土路面，长1.5公里。</t>
  </si>
  <si>
    <t>四山村</t>
  </si>
  <si>
    <t>项目建成后资产归村集体所有，带动务工20人，就业脱贫人员人均年收入4000元以上，产权归村集体所有，收益不低于8％</t>
  </si>
  <si>
    <t>农村水利设施</t>
  </si>
  <si>
    <t>2023年镇平县遮山镇钟其营村烟田机井新建项目</t>
  </si>
  <si>
    <t>新打机井3眼，每眼井深度130米，每米造价380元。</t>
  </si>
  <si>
    <t>钟其营村</t>
  </si>
  <si>
    <t>烟叶服务中心</t>
  </si>
  <si>
    <t>按时完成3眼机井建设任务，使项目（工程）验收合格率100%；解决今年新增烟田的灌溉问题，增加烟叶产量，促进烟农增收，使受益人口满意度达98%。</t>
  </si>
  <si>
    <t>按时完成建设任务，确保项目顺利投入使用，解决今年新增烟田的灌溉问题，增加烟叶产量，促进烟农增收，使群众对项目实施效果非常满意。</t>
  </si>
  <si>
    <t>2023年镇平县遮山镇张湾村烟田机井新建项目</t>
  </si>
  <si>
    <t>新打机井2眼，每眼井深度130米，每米造价380元。</t>
  </si>
  <si>
    <t>张湾村</t>
  </si>
  <si>
    <t>按时完成2眼机井建设任务，使项目（工程）验收合格率100%；解决今年新增烟田的灌溉问题，增加烟叶产量，促进烟农增收，使受益人口满意度达98%。</t>
  </si>
  <si>
    <t>2023年镇平县遮山镇杨庄村烟田机井新建项目</t>
  </si>
  <si>
    <t>新打机井1眼，每眼井深度130米，每米造价380元。</t>
  </si>
  <si>
    <t>杨庄村</t>
  </si>
  <si>
    <t>按时完成1眼机井建设任务，使项目（工程）验收合格率100%；解决今年新增烟田的灌溉问题，增加烟叶产量，促进烟农增收，使受益人口满意度达98%。</t>
  </si>
  <si>
    <t>2023年镇平县遮山镇魏营村烟田机井新建项目</t>
  </si>
  <si>
    <t>魏营村</t>
  </si>
  <si>
    <t>2023年镇平县遮山镇陈善岗村烟田机井新建项目</t>
  </si>
  <si>
    <t>2023年镇平县遮山镇王沟村烟田机井新建项目</t>
  </si>
  <si>
    <t>2023年镇平县遮山镇白沟村烟田机井新建项目</t>
  </si>
  <si>
    <t>白沟村</t>
  </si>
  <si>
    <t>2023年镇平县遮山镇陈沟村烟田机井新建项目</t>
  </si>
  <si>
    <t>陈沟村</t>
  </si>
  <si>
    <t>2023年镇平县遮山镇倒座堂村烟田机井新建项目</t>
  </si>
  <si>
    <t>倒座堂村</t>
  </si>
  <si>
    <t>2023年镇平县遮山镇韩沟村烟田机井新建项目</t>
  </si>
  <si>
    <t>2023年镇平县遮山镇铁匠庄村烟田机井新建项目</t>
  </si>
  <si>
    <t>铁匠庄村</t>
  </si>
  <si>
    <t>2023年镇平县遮山镇夏庄村烟田机井新建项目</t>
  </si>
  <si>
    <t>夏庄村</t>
  </si>
  <si>
    <t>2023年镇平县遮山镇朱岗村烟田机井新建项目</t>
  </si>
  <si>
    <t>朱岗村</t>
  </si>
  <si>
    <t>2023年镇平县遮山镇苏庄村烟田机井新建项目</t>
  </si>
  <si>
    <t>苏庄村</t>
  </si>
  <si>
    <t>2023年镇平县遮山镇孔营村烟田机井新建项目</t>
  </si>
  <si>
    <t>2023年镇平县柳泉铺镇后洼村烟田机井新建项目</t>
  </si>
  <si>
    <t>新打机井4眼，每眼井深度160米，每米造价380元。</t>
  </si>
  <si>
    <t>后洼村</t>
  </si>
  <si>
    <t>按时完成4眼机井建设任务，使项目（工程）验收合格率100%；解决今年新增烟田的灌溉问题，增加烟叶产量，促进烟农增收，使受益人口满意度达98%。</t>
  </si>
  <si>
    <t>2023年镇平县柳泉铺镇范营村烟田机井新建项目</t>
  </si>
  <si>
    <t>新打机井1眼，每眼井深度180米，每米造价380元。</t>
  </si>
  <si>
    <t>范营村</t>
  </si>
  <si>
    <t>2023年镇平县柳泉铺镇李老庄村烟田机井新建项目</t>
  </si>
  <si>
    <t>李老庄村</t>
  </si>
  <si>
    <t>2023年镇平县柳泉铺镇西沟村烟田机井新建项目</t>
  </si>
  <si>
    <t>西沟村</t>
  </si>
  <si>
    <t>2023年镇平县柳泉铺镇大榆树村烟田机井新建项目</t>
  </si>
  <si>
    <t>新打机井1眼，每眼井深度150米，每米造价380元。</t>
  </si>
  <si>
    <t>大榆树村</t>
  </si>
  <si>
    <t>2023年镇平县柳泉铺镇任家庄村烟田机井新建项目</t>
  </si>
  <si>
    <t>2023年镇平县柳泉铺镇柳泉铺村烟田机井新建项目</t>
  </si>
  <si>
    <t>柳泉铺村</t>
  </si>
  <si>
    <t>2023年镇平县彭营镇西王庄村烟田机井新建项目</t>
  </si>
  <si>
    <t>新打机井5眼，每眼井深度180米，每米造价380元。</t>
  </si>
  <si>
    <t>西王庄村</t>
  </si>
  <si>
    <t>按时完成5眼机井建设任务，使项目（工程）验收合格率100%；解决今年新增烟田的灌溉问题，增加烟叶产量，促进烟农增收，使受益人口满意度达98%。</t>
  </si>
  <si>
    <t>2023年镇平县彭营镇田营村烟田机井新建项目</t>
  </si>
  <si>
    <t>新打机井6眼，每眼井深度160米，每米造价380元。</t>
  </si>
  <si>
    <t>田营村</t>
  </si>
  <si>
    <t>按时完成6眼机井建设任务，使项目（工程）验收合格率100%；解决今年新增烟田的灌溉问题，增加烟叶产量，促进烟农增收，使受益人口满意度达98%。</t>
  </si>
  <si>
    <t>2023年镇平县彭营镇李和庄村烟田机井新建项目</t>
  </si>
  <si>
    <t>李和庄村</t>
  </si>
  <si>
    <t>2023年镇平县彭营镇范庄村烟田机井新建项目</t>
  </si>
  <si>
    <t>新打机井3眼，每眼井深度180米，每米造价380元。</t>
  </si>
  <si>
    <t>范庄村</t>
  </si>
  <si>
    <t>2023年镇平县枣园镇山北村烟田机井新建项目</t>
  </si>
  <si>
    <t>新打机井4眼，每眼井深度130米，每米造价380元。</t>
  </si>
  <si>
    <t>山北村</t>
  </si>
  <si>
    <t>2023年镇平县枣园镇东皇村烟田机井新建项目</t>
  </si>
  <si>
    <t>东皇村</t>
  </si>
  <si>
    <t>2023年镇平县枣园镇老时营村烟田机井新建项目</t>
  </si>
  <si>
    <t>老时营村</t>
  </si>
  <si>
    <t>2023年镇平县枣园镇鱼池马村烟田机井新建项目</t>
  </si>
  <si>
    <t>鱼池马村</t>
  </si>
  <si>
    <t>2023年镇平县枣园镇杨家村烟田机井新建项目</t>
  </si>
  <si>
    <t>杨家村</t>
  </si>
  <si>
    <t>2023年镇平县枣园镇城皇庙村烟田机井新建项目</t>
  </si>
  <si>
    <t>城皇庙村</t>
  </si>
  <si>
    <t>2023年镇平县枣园镇辛营村烟田机井新建项目</t>
  </si>
  <si>
    <t>2023年镇平县枣园镇周岗村烟田机井新建项目</t>
  </si>
  <si>
    <t>2023年镇平县曲屯镇五龙庙村烟田机井新建项目</t>
  </si>
  <si>
    <t>新打机井2眼，每眼井深度150米，每米造价380元。</t>
  </si>
  <si>
    <t>2023年镇平县曲屯镇齐岗村烟田机井新建项目</t>
  </si>
  <si>
    <t>2023年镇平县曲屯镇马家村烟田机井新建项目</t>
  </si>
  <si>
    <t>新打机井2眼，每眼井深度120米，每米造价380元。</t>
  </si>
  <si>
    <t>马家村</t>
  </si>
  <si>
    <t>2023年镇平县曲屯镇曹营村烟田机井新建项目</t>
  </si>
  <si>
    <t>曹营村</t>
  </si>
  <si>
    <t>2023年镇平县曲屯镇彭岗村烟田机井新建项目</t>
  </si>
  <si>
    <t>新打机井5眼，每眼井深度120米，每米造价380元。</t>
  </si>
  <si>
    <t>彭岗村</t>
  </si>
  <si>
    <t>2023年镇平县曲屯镇花栗树村烟田机井新建项目</t>
  </si>
  <si>
    <t>2023年镇平县曲屯镇罗洼村烟田机井新建项目</t>
  </si>
  <si>
    <t>新打机井3眼，每眼井深度100米，每米造价380元。</t>
  </si>
  <si>
    <t>罗洼村</t>
  </si>
  <si>
    <t>2023年镇平县马庄乡杨寨村烟田机井新建项目</t>
  </si>
  <si>
    <t>新打机井4眼，每眼井深度100米，每米造价380元。</t>
  </si>
  <si>
    <t>杨寨村</t>
  </si>
  <si>
    <t>2023年镇平县马庄乡小碾王村烟田机井新建项目</t>
  </si>
  <si>
    <t>小碾王村</t>
  </si>
  <si>
    <t>2023年镇平县马庄乡大龙庙村烟田机井新建项目</t>
  </si>
  <si>
    <t>新打机井2眼，每眼井深度100米，每米造价380元。</t>
  </si>
  <si>
    <t>大龙庙村</t>
  </si>
  <si>
    <t>2023年镇平县王岗乡砚台村烟田机井新建项目</t>
  </si>
  <si>
    <t>新打机井2眼，每眼井深度180米，每米造价380元。</t>
  </si>
  <si>
    <t>砚台村</t>
  </si>
  <si>
    <t>2023年镇平县王岗乡鄢沟村烟田机井新建项目</t>
  </si>
  <si>
    <t>鄢沟村</t>
  </si>
  <si>
    <t>2023年镇平县王岗乡姑坡村烟田机井新建项目</t>
  </si>
  <si>
    <t>姑坡村</t>
  </si>
  <si>
    <t>2023年镇平县王岗乡胡营村烟田机井新建项目</t>
  </si>
  <si>
    <t>2023年镇平县卢医镇白龙庙村烟田机井新建项目</t>
  </si>
  <si>
    <t>白龙庙村</t>
  </si>
  <si>
    <t>2023年镇平县卢医镇郭岗村烟田机井新建项目</t>
  </si>
  <si>
    <t>新打机井10眼，每眼井深度160米，每米造价380元。</t>
  </si>
  <si>
    <t>郭岗村</t>
  </si>
  <si>
    <t>按时完成10眼机井建设任务，使项目（工程）验收合格率100%；解决今年新增烟田的灌溉问题，增加烟叶产量，促进烟农增收，使受益人口满意度达98%。</t>
  </si>
  <si>
    <t>2023年镇平县高丘镇乔沟村烟田机井新建项目</t>
  </si>
  <si>
    <t>新打机井3眼，每眼井深度120米，每米造价380元。</t>
  </si>
  <si>
    <t>乔沟村</t>
  </si>
  <si>
    <t>2023年镇平县高丘镇崔岗村烟田机井新建项目</t>
  </si>
  <si>
    <t>崔岗村</t>
  </si>
  <si>
    <t>2023年镇平县高丘镇付寨村烟田机井新建项目</t>
  </si>
  <si>
    <t>付寨村</t>
  </si>
  <si>
    <t>2023年镇平县高丘镇徐营村烟田机井新建项目</t>
  </si>
  <si>
    <t>新打机井1眼，每眼井深度120米，每米造价380元。</t>
  </si>
  <si>
    <t>徐营村</t>
  </si>
  <si>
    <t>2023年镇平县高丘镇野鸡脖村烟田机井新建项目</t>
  </si>
  <si>
    <t>2023年镇平县高丘镇刘家洼村烟田机井新建项目</t>
  </si>
  <si>
    <t>刘家洼村</t>
  </si>
  <si>
    <t>2023年镇平县高丘镇陈营村烟田机井新建项目</t>
  </si>
  <si>
    <t>陈营村</t>
  </si>
  <si>
    <t>2023年镇平县遮山镇钟起营村标准化烟用电能烤房新建项目</t>
  </si>
  <si>
    <t>新建标准化烟用电能烤房10座及挑拣棚和地面硬化等附属设施，每座炕房及附属工程造价10万元。</t>
  </si>
  <si>
    <t>钟起营村</t>
  </si>
  <si>
    <t>10座烤房建成后产权归村集体所有，预计可带动务工人数可达10人左右，其中务工吸纳脱贫人口预计可达4人以上，预计人均年收益可达3000元以上，使贫困群众对项目实施效果非常满意。</t>
  </si>
  <si>
    <t>按时完成建设任务，确保项目顺利投入使用，解决今年新增烟田烟叶烘烤需求，带动脱贫人口务工4人以上，预计人均年收益可达3000元以上，使贫困群众对项目实施效果非常满意。</t>
  </si>
  <si>
    <t>2023年镇平县柳泉铺镇后洼村标准化烟用电能烤房新建项目</t>
  </si>
  <si>
    <t>新建标准化烟用电能烤房20座及挑拣棚和地面硬化等附属设施，每座炕房及附属工程造价10万元。</t>
  </si>
  <si>
    <t>20座烤房建成后产权归村集体所有，预计可带动务工人数可达30人左右，其中务工吸纳脱贫人口预计可达10人以上，预计人均年收益可达3000元以上，使贫困群众对项目实施效果非常满意。</t>
  </si>
  <si>
    <t>按时完成建设任务，确保项目顺利投入使用，解决今年新增烟田烟叶烘烤需求，带动脱贫人口务工10人以上，预计人均年收益可达3000元以上，使贫困群众对项目实施效果非常满意。</t>
  </si>
  <si>
    <t>2023年镇平县枣园镇沟王村标准化烟用电能烤房新建项目</t>
  </si>
  <si>
    <t>新建标准化烟用电能烤房30座及挑拣棚和地面硬化等附属设施，每座炕房及附属工程造价10万元。</t>
  </si>
  <si>
    <t>沟王村</t>
  </si>
  <si>
    <t>30座烤房建成后产权归村集体所有，预计可带动务工人数可达20人左右，其中务工吸纳脱贫人口预计可达8人以上，预计人均年收益可达3000元以上，使贫困群众对项目实施效果非常满意。</t>
  </si>
  <si>
    <t>按时完成建设任务，确保项目顺利投入使用，解决今年新增烟田烟叶烘烤需求，带动脱贫人口务工8人以上，预计人均年收益可达3000元以上，使贫困群众对项目实施效果非常满意。</t>
  </si>
  <si>
    <t>2023年镇平县曲屯镇罗洼村标准化烟用电能烤房新建项目</t>
  </si>
  <si>
    <t>新建标准化烟用电能烤房40座及挑拣棚和地面硬化等附属设施，每座炕房及附属工程造价10万元。</t>
  </si>
  <si>
    <t>40座烤房建成后产权归村集体所有，预计可带动务工人数可达25人左右，其中务工吸纳脱贫人口预计可达10人以上，预计人均年收益可达3000元以上，使贫困群众对项目实施效果非常满意。</t>
  </si>
  <si>
    <t>2023年镇平县高丘镇崔岗村标准化烟用电能烤房新建项目</t>
  </si>
  <si>
    <t>孙湾村</t>
  </si>
  <si>
    <t>20座烤房建成后产权归村集体所有，预计可带动务工人数可达12人左右，其中务工吸纳脱贫人口预计可达6人以上，预计人均年收益可达3000元以上，使贫困群众对项目实施效果非常满意。</t>
  </si>
  <si>
    <t>按时完成建设任务，确保项目顺利投入使用，解决今年新增烟田烟叶烘烤需求，带动脱贫人口务工6人以上，预计人均年收益可达3000元以上，使贫困群众对项目实施效果非常满意。</t>
  </si>
  <si>
    <t>2023年镇平县卢医镇白龙庙村标准化烟用电能烤房新建项目</t>
  </si>
  <si>
    <t>10座烤房建成后产权归村集体所有，预计可带动务工人数可达8人左右，其中务工吸纳脱贫人口预计可达3人以上，预计人均年收益可达3000元以上，使贫困群众对项目实施效果非常满意。</t>
  </si>
  <si>
    <t>按时完成建设任务，确保项目顺利投入使用，解决今年新增烟田烟叶烘烤需求，带动脱贫人口务工3人以上，预计人均年收益可达3000元以上，使贫困群众对项目实施效果非常满意。</t>
  </si>
  <si>
    <t>乡村旅游产业</t>
  </si>
  <si>
    <t>2023年度二龙乡老坟沟村乡村康养示范村建设项目</t>
  </si>
  <si>
    <t>1、修建民宿道路：800米长，3.5米宽水泥。
2、银河湾新建民宿10套。
3、游客接待中心500平方米。
4、停车场500平方米。                      
5、旅游游步道：长2000米，宽1.5米（水泥台阶）  
6、污水处理配套设。  
7、旅游厕所1套。
8、通往民宿小桥一座。</t>
  </si>
  <si>
    <t>老坟沟村</t>
  </si>
  <si>
    <t>县文广旅局</t>
  </si>
  <si>
    <t>项目建成后产权归集体所有，年接待游客2万人次，实现年集体收入12万元，提供就业岗位15人，人均月工资收入2400元左右。增加农民收入。</t>
  </si>
  <si>
    <t>项目建成后产权归集体所有，年接待游客2万人次，实现年集体收入12万元，提供就业岗位15个，人均月工资收入2400元左右。增加农民收入。</t>
  </si>
  <si>
    <t>2023年度高丘镇青山村乡村康养示范村建设项目</t>
  </si>
  <si>
    <t>1、基础设施建设：200平方米游客服务中心硬件配套设施。
2、500平方米停车场两个（地面硬化及简易围挡、标识、自动收费门禁等）。
3、康养旅游特色产业建设：青山寨500平方米露天营地建设，民宿便道500米、旅游步道1000米。
4、旅游公共厕所两座。
5、新建民宿15套，每套约40平方米。</t>
  </si>
  <si>
    <t>项目建成后产权归集体所有，年接待游客2万人次，实现年集体收入12万元，提供就业岗位8人，人均月工资收入1500元左右。增加农民收入。</t>
  </si>
  <si>
    <t>2023年度老庄镇凉水泉村乡村康养示范村建设项目</t>
  </si>
  <si>
    <t>1、游客服务中心800平方米，钢架结构。
2、民宿20套，每套40平方米。</t>
  </si>
  <si>
    <t>项目建成后产权归集体所有，通过会务、培训、研学经费、场馆租赁等实现年集体收入12万元，提供就业岗位10人，人均月工资收入2000元左右。巩固拓展脱贫成果和乡村振兴任务</t>
  </si>
  <si>
    <t>镇平县安字营镇粮仓及配套设施建设项目</t>
  </si>
  <si>
    <t>新建1.3万吨浅圆仓3栋，一站式服务用房及配套烘干，清理设施 。</t>
  </si>
  <si>
    <t>安字营村</t>
  </si>
  <si>
    <t>粮食和物资储备中心</t>
  </si>
  <si>
    <t>项目建成后，资产归镇平县安字营镇人民政府所有，增加仓容3万吨。项目建成后，开展代收代储业务和对外租赁，资产租赁收益不低于4%。预计年综合效益达到180万元以上。可带动务工20人，其中脱贫户、监测对象6人，每人年均收入6000元左右。</t>
  </si>
  <si>
    <t>项目实施可解决我县脱贫户和监测对象的增收增效，解决我县粮食丰收储存难、收购难的问题，调动农民种粮积极性，加快产业化发展进程，提高我县粮食储存能力，确保国家粮食安全。</t>
  </si>
  <si>
    <t>2023年杨营镇尹营村育苗大棚建设项目</t>
  </si>
  <si>
    <t>新建育苗大棚两座，占地2800平方米，并建设配套的电力、道路、排灌设施。</t>
  </si>
  <si>
    <t>林业局</t>
  </si>
  <si>
    <t>项目建成后产权归杨营镇政府所有，带动脱贫务工35人以上，年均增收5000元以上，实现现代化、高标准轻基质营养钵育苗，增加群众收入。</t>
  </si>
  <si>
    <t>二龙乡老坟沟村香菇基地项目</t>
  </si>
  <si>
    <t>香菇产业园配套制棒、消毒灭菌设施、现代化香菇大棚20个、产业园生产道路800米*3米；晾晒场1000㎡</t>
  </si>
  <si>
    <t>实现年集体收入2万元，提供就业岗位20个，人均月工资收入2000元左右。</t>
  </si>
  <si>
    <t>龙头企业带动产业发展，拉长产业链，解放劳动力，带动30户左右农户增加香菇种植规模，户均年可增收1万元</t>
  </si>
  <si>
    <t>管理费</t>
  </si>
  <si>
    <t>2023年统筹整合财政涉农资金项目管理费</t>
  </si>
  <si>
    <t>县域行政村</t>
  </si>
  <si>
    <t>县交通运输局、水利局、农业农村局、民宗局、烟叶服务中心、乡村振兴局</t>
  </si>
  <si>
    <t>确保项目顺利实施，改善群众生产生活条件巩固脱贫成效，脱贫群众对项目实施效果非常满意。</t>
  </si>
  <si>
    <t>2023.04.29</t>
  </si>
  <si>
    <t>2023.11.30</t>
  </si>
  <si>
    <t>2023.12.30</t>
  </si>
</sst>
</file>

<file path=xl/styles.xml><?xml version="1.0" encoding="utf-8"?>
<styleSheet xmlns="http://schemas.openxmlformats.org/spreadsheetml/2006/main">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00_ "/>
    <numFmt numFmtId="178" formatCode="0.000000_ "/>
    <numFmt numFmtId="179" formatCode="#,##0_ "/>
    <numFmt numFmtId="180" formatCode="#,##0.00_ "/>
    <numFmt numFmtId="181" formatCode="#,##0.0000_ "/>
    <numFmt numFmtId="182" formatCode="0.0000_ "/>
  </numFmts>
  <fonts count="43">
    <font>
      <sz val="11"/>
      <color theme="1"/>
      <name val="宋体"/>
      <charset val="134"/>
      <scheme val="minor"/>
    </font>
    <font>
      <sz val="9"/>
      <color theme="1"/>
      <name val="宋体"/>
      <charset val="134"/>
    </font>
    <font>
      <sz val="9"/>
      <color theme="1"/>
      <name val="宋体"/>
      <charset val="134"/>
      <scheme val="minor"/>
    </font>
    <font>
      <sz val="9"/>
      <name val="宋体"/>
      <charset val="134"/>
    </font>
    <font>
      <sz val="9"/>
      <color rgb="FFFF0000"/>
      <name val="宋体"/>
      <charset val="134"/>
    </font>
    <font>
      <sz val="14"/>
      <name val="黑体"/>
      <charset val="134"/>
    </font>
    <font>
      <sz val="11"/>
      <name val="等线"/>
      <charset val="134"/>
    </font>
    <font>
      <sz val="22"/>
      <name val="方正小标宋简体"/>
      <charset val="134"/>
    </font>
    <font>
      <b/>
      <sz val="16"/>
      <name val="宋体"/>
      <charset val="134"/>
      <scheme val="minor"/>
    </font>
    <font>
      <b/>
      <sz val="9"/>
      <name val="宋体"/>
      <charset val="134"/>
    </font>
    <font>
      <b/>
      <sz val="9"/>
      <name val="宋体"/>
      <charset val="134"/>
      <scheme val="minor"/>
    </font>
    <font>
      <b/>
      <sz val="11"/>
      <name val="黑体"/>
      <charset val="134"/>
    </font>
    <font>
      <sz val="10"/>
      <name val="宋体"/>
      <charset val="134"/>
      <scheme val="minor"/>
    </font>
    <font>
      <sz val="9"/>
      <name val="宋体"/>
      <charset val="134"/>
      <scheme val="minor"/>
    </font>
    <font>
      <sz val="10"/>
      <name val="Times New Roman"/>
      <charset val="134"/>
    </font>
    <font>
      <b/>
      <sz val="10"/>
      <name val="黑体"/>
      <charset val="134"/>
    </font>
    <font>
      <sz val="9"/>
      <color rgb="FF000000"/>
      <name val="宋体"/>
      <charset val="134"/>
      <scheme val="minor"/>
    </font>
    <font>
      <sz val="9"/>
      <name val="等线"/>
      <charset val="134"/>
    </font>
    <font>
      <b/>
      <sz val="9"/>
      <name val="仿宋"/>
      <charset val="134"/>
    </font>
    <font>
      <sz val="10"/>
      <name val="宋体"/>
      <charset val="134"/>
    </font>
    <font>
      <sz val="10"/>
      <color theme="1"/>
      <name val="宋体"/>
      <charset val="134"/>
      <scheme val="minor"/>
    </font>
    <font>
      <sz val="10"/>
      <name val="等线"/>
      <charset val="134"/>
    </font>
    <font>
      <sz val="10"/>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23" fillId="2" borderId="0" applyNumberFormat="0" applyBorder="0" applyAlignment="0" applyProtection="0">
      <alignment vertical="center"/>
    </xf>
    <xf numFmtId="0" fontId="24"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3" fillId="4" borderId="0" applyNumberFormat="0" applyBorder="0" applyAlignment="0" applyProtection="0">
      <alignment vertical="center"/>
    </xf>
    <xf numFmtId="0" fontId="25" fillId="5" borderId="0" applyNumberFormat="0" applyBorder="0" applyAlignment="0" applyProtection="0">
      <alignment vertical="center"/>
    </xf>
    <xf numFmtId="43" fontId="0" fillId="0" borderId="0" applyFont="0" applyFill="0" applyBorder="0" applyAlignment="0" applyProtection="0">
      <alignment vertical="center"/>
    </xf>
    <xf numFmtId="0" fontId="26" fillId="6"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7" borderId="6" applyNumberFormat="0" applyFont="0" applyAlignment="0" applyProtection="0">
      <alignment vertical="center"/>
    </xf>
    <xf numFmtId="0" fontId="26" fillId="8" borderId="0" applyNumberFormat="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0" fillId="0" borderId="0"/>
    <xf numFmtId="0" fontId="33" fillId="0" borderId="7" applyNumberFormat="0" applyFill="0" applyAlignment="0" applyProtection="0">
      <alignment vertical="center"/>
    </xf>
    <xf numFmtId="0" fontId="34" fillId="0" borderId="7" applyNumberFormat="0" applyFill="0" applyAlignment="0" applyProtection="0">
      <alignment vertical="center"/>
    </xf>
    <xf numFmtId="0" fontId="26" fillId="9" borderId="0" applyNumberFormat="0" applyBorder="0" applyAlignment="0" applyProtection="0">
      <alignment vertical="center"/>
    </xf>
    <xf numFmtId="0" fontId="29" fillId="0" borderId="8" applyNumberFormat="0" applyFill="0" applyAlignment="0" applyProtection="0">
      <alignment vertical="center"/>
    </xf>
    <xf numFmtId="0" fontId="26" fillId="10" borderId="0" applyNumberFormat="0" applyBorder="0" applyAlignment="0" applyProtection="0">
      <alignment vertical="center"/>
    </xf>
    <xf numFmtId="0" fontId="35" fillId="11" borderId="9" applyNumberFormat="0" applyAlignment="0" applyProtection="0">
      <alignment vertical="center"/>
    </xf>
    <xf numFmtId="0" fontId="36" fillId="11" borderId="5" applyNumberFormat="0" applyAlignment="0" applyProtection="0">
      <alignment vertical="center"/>
    </xf>
    <xf numFmtId="0" fontId="37" fillId="12" borderId="10" applyNumberFormat="0" applyAlignment="0" applyProtection="0">
      <alignment vertical="center"/>
    </xf>
    <xf numFmtId="0" fontId="23" fillId="13" borderId="0" applyNumberFormat="0" applyBorder="0" applyAlignment="0" applyProtection="0">
      <alignment vertical="center"/>
    </xf>
    <xf numFmtId="0" fontId="26" fillId="14" borderId="0" applyNumberFormat="0" applyBorder="0" applyAlignment="0" applyProtection="0">
      <alignment vertical="center"/>
    </xf>
    <xf numFmtId="0" fontId="38" fillId="0" borderId="11" applyNumberFormat="0" applyFill="0" applyAlignment="0" applyProtection="0">
      <alignment vertical="center"/>
    </xf>
    <xf numFmtId="0" fontId="39" fillId="0" borderId="12" applyNumberFormat="0" applyFill="0" applyAlignment="0" applyProtection="0">
      <alignment vertical="center"/>
    </xf>
    <xf numFmtId="0" fontId="40" fillId="15" borderId="0" applyNumberFormat="0" applyBorder="0" applyAlignment="0" applyProtection="0">
      <alignment vertical="center"/>
    </xf>
    <xf numFmtId="0" fontId="41" fillId="16" borderId="0" applyNumberFormat="0" applyBorder="0" applyAlignment="0" applyProtection="0">
      <alignment vertical="center"/>
    </xf>
    <xf numFmtId="0" fontId="23" fillId="17" borderId="0" applyNumberFormat="0" applyBorder="0" applyAlignment="0" applyProtection="0">
      <alignment vertical="center"/>
    </xf>
    <xf numFmtId="0" fontId="26"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6" fillId="27" borderId="0" applyNumberFormat="0" applyBorder="0" applyAlignment="0" applyProtection="0">
      <alignment vertical="center"/>
    </xf>
    <xf numFmtId="0" fontId="23"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3" fillId="31" borderId="0" applyNumberFormat="0" applyBorder="0" applyAlignment="0" applyProtection="0">
      <alignment vertical="center"/>
    </xf>
    <xf numFmtId="0" fontId="26" fillId="32" borderId="0" applyNumberFormat="0" applyBorder="0" applyAlignment="0" applyProtection="0">
      <alignment vertical="center"/>
    </xf>
    <xf numFmtId="0" fontId="42" fillId="0" borderId="0">
      <alignment vertical="center"/>
    </xf>
    <xf numFmtId="0" fontId="0" fillId="0" borderId="0">
      <alignment vertical="center"/>
    </xf>
  </cellStyleXfs>
  <cellXfs count="73">
    <xf numFmtId="0" fontId="0" fillId="0" borderId="0" xfId="0">
      <alignment vertical="center"/>
    </xf>
    <xf numFmtId="0" fontId="1" fillId="0" borderId="0" xfId="0" applyFont="1" applyFill="1">
      <alignment vertical="center"/>
    </xf>
    <xf numFmtId="0" fontId="0" fillId="0" borderId="0" xfId="0" applyFill="1" applyAlignment="1">
      <alignment horizontal="center" vertical="center"/>
    </xf>
    <xf numFmtId="0" fontId="2" fillId="0" borderId="0" xfId="0" applyFont="1" applyFill="1">
      <alignment vertical="center"/>
    </xf>
    <xf numFmtId="0" fontId="3" fillId="0" borderId="0" xfId="0" applyFont="1" applyFill="1">
      <alignment vertical="center"/>
    </xf>
    <xf numFmtId="0" fontId="4" fillId="0" borderId="0" xfId="0" applyFont="1" applyFill="1">
      <alignment vertical="center"/>
    </xf>
    <xf numFmtId="0" fontId="0" fillId="0" borderId="0" xfId="0" applyFill="1">
      <alignment vertical="center"/>
    </xf>
    <xf numFmtId="177" fontId="0" fillId="0" borderId="0" xfId="0" applyNumberFormat="1" applyFill="1">
      <alignment vertical="center"/>
    </xf>
    <xf numFmtId="0" fontId="5"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7" fillId="0" borderId="0" xfId="0" applyNumberFormat="1" applyFont="1" applyFill="1" applyBorder="1" applyAlignment="1">
      <alignment horizontal="center" vertical="center" wrapText="1"/>
    </xf>
    <xf numFmtId="0" fontId="8" fillId="0" borderId="0"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10" fillId="0" borderId="3" xfId="0" applyNumberFormat="1" applyFont="1" applyFill="1" applyBorder="1" applyAlignment="1">
      <alignment horizontal="center" vertical="center" wrapText="1"/>
    </xf>
    <xf numFmtId="0" fontId="10" fillId="0" borderId="4" xfId="0" applyNumberFormat="1"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0" fontId="11" fillId="0" borderId="3" xfId="0" applyNumberFormat="1" applyFont="1" applyFill="1" applyBorder="1" applyAlignment="1">
      <alignment horizontal="center" vertical="center" wrapText="1"/>
    </xf>
    <xf numFmtId="0" fontId="11" fillId="0" borderId="4"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3" fillId="0" borderId="1" xfId="5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xf>
    <xf numFmtId="178" fontId="6" fillId="0" borderId="0" xfId="0" applyNumberFormat="1" applyFont="1" applyFill="1" applyBorder="1" applyAlignment="1">
      <alignment horizontal="center" vertical="center" wrapText="1"/>
    </xf>
    <xf numFmtId="179" fontId="13" fillId="0" borderId="0" xfId="50" applyNumberFormat="1" applyFont="1" applyFill="1" applyBorder="1" applyAlignment="1">
      <alignment horizontal="center" vertical="center" wrapText="1"/>
    </xf>
    <xf numFmtId="177" fontId="14" fillId="0" borderId="0" xfId="0" applyNumberFormat="1" applyFont="1" applyFill="1" applyBorder="1" applyAlignment="1">
      <alignment horizontal="center" vertical="center" wrapText="1"/>
    </xf>
    <xf numFmtId="180" fontId="14" fillId="0" borderId="0" xfId="0" applyNumberFormat="1" applyFont="1" applyFill="1" applyBorder="1" applyAlignment="1">
      <alignment horizontal="center" vertical="center" wrapText="1"/>
    </xf>
    <xf numFmtId="179" fontId="13" fillId="0" borderId="1" xfId="50" applyNumberFormat="1" applyFont="1" applyFill="1" applyBorder="1" applyAlignment="1">
      <alignment horizontal="center" vertical="center" wrapText="1"/>
    </xf>
    <xf numFmtId="179" fontId="10" fillId="0" borderId="1" xfId="50" applyNumberFormat="1" applyFont="1" applyFill="1" applyBorder="1" applyAlignment="1">
      <alignment horizontal="center" vertical="center" wrapText="1"/>
    </xf>
    <xf numFmtId="181" fontId="13" fillId="0" borderId="1" xfId="50" applyNumberFormat="1" applyFont="1" applyFill="1" applyBorder="1" applyAlignment="1">
      <alignment horizontal="center" vertical="center" wrapText="1"/>
    </xf>
    <xf numFmtId="181" fontId="13"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15" fillId="0" borderId="2" xfId="0" applyNumberFormat="1" applyFont="1" applyFill="1" applyBorder="1" applyAlignment="1">
      <alignment horizontal="center" vertical="center" wrapText="1"/>
    </xf>
    <xf numFmtId="0" fontId="15" fillId="0" borderId="3"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3" fillId="0" borderId="1" xfId="51"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182" fontId="3" fillId="0" borderId="1" xfId="51" applyNumberFormat="1" applyFont="1" applyFill="1" applyBorder="1" applyAlignment="1">
      <alignment horizontal="center" vertical="center" wrapText="1"/>
    </xf>
    <xf numFmtId="181" fontId="3" fillId="0" borderId="1" xfId="0" applyNumberFormat="1" applyFont="1" applyFill="1" applyBorder="1" applyAlignment="1">
      <alignment horizontal="center" vertical="center" wrapText="1"/>
    </xf>
    <xf numFmtId="0" fontId="17" fillId="0" borderId="0" xfId="0" applyFont="1" applyFill="1" applyBorder="1" applyAlignment="1">
      <alignment horizontal="center" vertical="center" wrapText="1"/>
    </xf>
    <xf numFmtId="0" fontId="18" fillId="0" borderId="0" xfId="0" applyNumberFormat="1" applyFont="1" applyFill="1" applyAlignment="1">
      <alignment horizontal="center" vertical="center" wrapText="1"/>
    </xf>
    <xf numFmtId="0" fontId="13" fillId="0" borderId="1" xfId="0" applyNumberFormat="1" applyFont="1" applyFill="1" applyBorder="1" applyAlignment="1">
      <alignment horizontal="center" vertical="center" wrapText="1"/>
    </xf>
    <xf numFmtId="0" fontId="15" fillId="0" borderId="4" xfId="0" applyNumberFormat="1" applyFont="1" applyFill="1" applyBorder="1" applyAlignment="1">
      <alignment horizontal="center" vertical="center" wrapText="1"/>
    </xf>
    <xf numFmtId="31" fontId="3" fillId="0" borderId="1"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 fillId="0" borderId="1" xfId="0" applyFont="1" applyFill="1" applyBorder="1" applyAlignment="1">
      <alignment vertical="center" wrapText="1"/>
    </xf>
    <xf numFmtId="0" fontId="3" fillId="0" borderId="1" xfId="50" applyNumberFormat="1" applyFont="1" applyFill="1" applyBorder="1" applyAlignment="1">
      <alignment horizontal="left" vertical="center" wrapText="1"/>
    </xf>
    <xf numFmtId="0" fontId="20"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0" fillId="0" borderId="1" xfId="0" applyFill="1" applyBorder="1" applyAlignment="1">
      <alignment horizontal="center" vertical="center"/>
    </xf>
    <xf numFmtId="181" fontId="2" fillId="0" borderId="1" xfId="0" applyNumberFormat="1" applyFont="1" applyFill="1" applyBorder="1">
      <alignment vertical="center"/>
    </xf>
    <xf numFmtId="181" fontId="3" fillId="0" borderId="1" xfId="5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51" applyNumberFormat="1" applyFont="1" applyFill="1" applyBorder="1" applyAlignment="1">
      <alignment horizontal="left" vertical="center" wrapText="1"/>
    </xf>
    <xf numFmtId="181" fontId="3" fillId="0" borderId="1" xfId="50" applyNumberFormat="1" applyFont="1" applyFill="1" applyBorder="1" applyAlignment="1">
      <alignment horizontal="center" vertical="center" wrapText="1"/>
    </xf>
    <xf numFmtId="182" fontId="21" fillId="0" borderId="1" xfId="0" applyNumberFormat="1" applyFont="1" applyFill="1" applyBorder="1" applyAlignment="1">
      <alignment horizontal="center" vertical="center" wrapText="1"/>
    </xf>
    <xf numFmtId="181" fontId="3" fillId="0" borderId="1" xfId="0" applyNumberFormat="1" applyFont="1" applyFill="1" applyBorder="1" applyAlignment="1">
      <alignment horizontal="center" vertical="center" wrapText="1"/>
    </xf>
    <xf numFmtId="0" fontId="3" fillId="0" borderId="1" xfId="5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0" xfId="0" applyNumberFormat="1" applyFont="1" applyFill="1" applyAlignment="1">
      <alignment horizontal="center" vertical="center" wrapText="1"/>
    </xf>
    <xf numFmtId="0" fontId="2" fillId="0" borderId="1" xfId="0" applyFont="1" applyFill="1" applyBorder="1">
      <alignment vertical="center"/>
    </xf>
    <xf numFmtId="0" fontId="2" fillId="0" borderId="1" xfId="0" applyFont="1" applyFill="1" applyBorder="1" applyAlignment="1">
      <alignment horizontal="left" vertical="center" wrapText="1"/>
    </xf>
    <xf numFmtId="0" fontId="22" fillId="0" borderId="1" xfId="0"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s>
  <tableStyles count="0" defaultTableStyle="TableStyleMedium2" defaultPivotStyle="PivotStyleLight16"/>
  <colors>
    <mruColors>
      <color rgb="0092D05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73"/>
  <sheetViews>
    <sheetView tabSelected="1" zoomScale="90" zoomScaleNormal="90" topLeftCell="A99" workbookViewId="0">
      <selection activeCell="K101" sqref="K101"/>
    </sheetView>
  </sheetViews>
  <sheetFormatPr defaultColWidth="9" defaultRowHeight="13.5"/>
  <cols>
    <col min="1" max="1" width="4.25" style="6" customWidth="1"/>
    <col min="2" max="2" width="5.25" style="6" customWidth="1"/>
    <col min="3" max="3" width="8.00833333333333" style="6" customWidth="1"/>
    <col min="4" max="4" width="16.2333333333333" style="6" customWidth="1"/>
    <col min="5" max="5" width="30.4666666666667" style="6" customWidth="1"/>
    <col min="6" max="6" width="9.50833333333333" style="6" customWidth="1"/>
    <col min="7" max="7" width="7.5" style="6" customWidth="1"/>
    <col min="8" max="8" width="6.15" style="6" customWidth="1"/>
    <col min="9" max="9" width="12.3416666666667" style="6" customWidth="1"/>
    <col min="10" max="10" width="12.75" style="6" customWidth="1"/>
    <col min="11" max="13" width="12.3416666666667" style="6" customWidth="1"/>
    <col min="14" max="14" width="12" style="2" customWidth="1"/>
    <col min="15" max="15" width="39.1416666666667" style="6" customWidth="1"/>
    <col min="16" max="16" width="32.7166666666667" style="6" customWidth="1"/>
    <col min="17" max="17" width="9.3" style="6" customWidth="1"/>
    <col min="18" max="18" width="9.95" style="6" customWidth="1"/>
    <col min="19" max="19" width="9.73333333333333" style="6" customWidth="1"/>
    <col min="20" max="20" width="12.05" style="6" customWidth="1"/>
    <col min="21" max="21" width="3.89166666666667" style="6" customWidth="1"/>
    <col min="22" max="22" width="14.875" style="7"/>
    <col min="23" max="16384" width="9" style="6"/>
  </cols>
  <sheetData>
    <row r="1" ht="18.75" spans="1:21">
      <c r="A1" s="8" t="s">
        <v>0</v>
      </c>
      <c r="B1" s="8"/>
      <c r="C1" s="9"/>
      <c r="D1" s="9"/>
      <c r="E1" s="9"/>
      <c r="F1" s="9"/>
      <c r="G1" s="9"/>
      <c r="H1" s="9"/>
      <c r="I1" s="9"/>
      <c r="J1" s="9"/>
      <c r="K1" s="9"/>
      <c r="L1" s="9"/>
      <c r="M1" s="9"/>
      <c r="N1" s="9"/>
      <c r="O1" s="27"/>
      <c r="P1" s="9"/>
      <c r="Q1" s="44"/>
      <c r="R1" s="44"/>
      <c r="S1" s="9"/>
      <c r="T1" s="9"/>
      <c r="U1" s="9"/>
    </row>
    <row r="2" ht="28.5" spans="1:21">
      <c r="A2" s="10" t="s">
        <v>1</v>
      </c>
      <c r="B2" s="10"/>
      <c r="C2" s="10"/>
      <c r="D2" s="10"/>
      <c r="E2" s="10"/>
      <c r="F2" s="10"/>
      <c r="G2" s="10"/>
      <c r="H2" s="10"/>
      <c r="I2" s="10"/>
      <c r="J2" s="10"/>
      <c r="K2" s="10"/>
      <c r="L2" s="10"/>
      <c r="M2" s="10"/>
      <c r="N2" s="10"/>
      <c r="O2" s="10"/>
      <c r="P2" s="10"/>
      <c r="Q2" s="10"/>
      <c r="R2" s="10"/>
      <c r="S2" s="10"/>
      <c r="T2" s="10"/>
      <c r="U2" s="10"/>
    </row>
    <row r="3" ht="20.25" spans="1:21">
      <c r="A3" s="11"/>
      <c r="B3" s="11"/>
      <c r="C3" s="11"/>
      <c r="D3" s="11"/>
      <c r="E3" s="11"/>
      <c r="F3" s="11"/>
      <c r="G3" s="11"/>
      <c r="H3" s="11"/>
      <c r="I3" s="28"/>
      <c r="J3" s="29"/>
      <c r="K3" s="29"/>
      <c r="L3" s="30"/>
      <c r="M3" s="30"/>
      <c r="N3" s="11"/>
      <c r="O3" s="11"/>
      <c r="P3" s="11"/>
      <c r="Q3" s="11"/>
      <c r="R3" s="11"/>
      <c r="S3" s="11"/>
      <c r="T3" s="45" t="s">
        <v>2</v>
      </c>
      <c r="U3" s="45"/>
    </row>
    <row r="4" ht="27" customHeight="1" spans="1:21">
      <c r="A4" s="12" t="s">
        <v>3</v>
      </c>
      <c r="B4" s="12" t="s">
        <v>4</v>
      </c>
      <c r="C4" s="12" t="s">
        <v>5</v>
      </c>
      <c r="D4" s="12" t="s">
        <v>6</v>
      </c>
      <c r="E4" s="12" t="s">
        <v>7</v>
      </c>
      <c r="F4" s="12" t="s">
        <v>8</v>
      </c>
      <c r="G4" s="12" t="s">
        <v>9</v>
      </c>
      <c r="H4" s="12"/>
      <c r="I4" s="31"/>
      <c r="J4" s="31"/>
      <c r="K4" s="31"/>
      <c r="L4" s="31"/>
      <c r="M4" s="31"/>
      <c r="N4" s="12" t="s">
        <v>10</v>
      </c>
      <c r="O4" s="12" t="s">
        <v>11</v>
      </c>
      <c r="P4" s="12" t="s">
        <v>12</v>
      </c>
      <c r="Q4" s="12" t="s">
        <v>13</v>
      </c>
      <c r="R4" s="12"/>
      <c r="S4" s="12"/>
      <c r="T4" s="12"/>
      <c r="U4" s="12" t="s">
        <v>14</v>
      </c>
    </row>
    <row r="5" ht="48" customHeight="1" spans="1:21">
      <c r="A5" s="12"/>
      <c r="B5" s="12"/>
      <c r="C5" s="12"/>
      <c r="D5" s="12"/>
      <c r="E5" s="12"/>
      <c r="F5" s="12"/>
      <c r="G5" s="12" t="s">
        <v>15</v>
      </c>
      <c r="H5" s="12" t="s">
        <v>16</v>
      </c>
      <c r="I5" s="32" t="s">
        <v>17</v>
      </c>
      <c r="J5" s="12" t="s">
        <v>18</v>
      </c>
      <c r="K5" s="12" t="s">
        <v>19</v>
      </c>
      <c r="L5" s="12" t="s">
        <v>20</v>
      </c>
      <c r="M5" s="12" t="s">
        <v>21</v>
      </c>
      <c r="N5" s="12"/>
      <c r="O5" s="12"/>
      <c r="P5" s="12"/>
      <c r="Q5" s="12" t="s">
        <v>22</v>
      </c>
      <c r="R5" s="12" t="s">
        <v>23</v>
      </c>
      <c r="S5" s="12" t="s">
        <v>24</v>
      </c>
      <c r="T5" s="12" t="s">
        <v>25</v>
      </c>
      <c r="U5" s="12"/>
    </row>
    <row r="6" ht="36" customHeight="1" spans="1:21">
      <c r="A6" s="13" t="s">
        <v>26</v>
      </c>
      <c r="B6" s="14"/>
      <c r="C6" s="14"/>
      <c r="D6" s="14"/>
      <c r="E6" s="14"/>
      <c r="F6" s="14"/>
      <c r="G6" s="14"/>
      <c r="H6" s="15"/>
      <c r="I6" s="33">
        <f>I7+I80</f>
        <v>20000</v>
      </c>
      <c r="J6" s="34">
        <f t="shared" ref="I6:M6" si="0">J7+J80</f>
        <v>11297</v>
      </c>
      <c r="K6" s="34">
        <f t="shared" si="0"/>
        <v>2065</v>
      </c>
      <c r="L6" s="34">
        <f t="shared" si="0"/>
        <v>2038</v>
      </c>
      <c r="M6" s="34">
        <f t="shared" si="0"/>
        <v>4600.00000000001</v>
      </c>
      <c r="N6" s="35"/>
      <c r="O6" s="35"/>
      <c r="P6" s="35"/>
      <c r="Q6" s="46"/>
      <c r="R6" s="46"/>
      <c r="S6" s="46"/>
      <c r="T6" s="46"/>
      <c r="U6" s="35"/>
    </row>
    <row r="7" ht="36" customHeight="1" spans="1:21">
      <c r="A7" s="16" t="s">
        <v>27</v>
      </c>
      <c r="B7" s="17"/>
      <c r="C7" s="17"/>
      <c r="D7" s="17"/>
      <c r="E7" s="17"/>
      <c r="F7" s="17"/>
      <c r="G7" s="17"/>
      <c r="H7" s="18"/>
      <c r="I7" s="33">
        <f>SUM(I8:I79)</f>
        <v>5543.96</v>
      </c>
      <c r="J7" s="33">
        <f>SUM(J8:J79)</f>
        <v>4139.96</v>
      </c>
      <c r="K7" s="33">
        <f>SUM(K8:K79)</f>
        <v>643</v>
      </c>
      <c r="L7" s="33">
        <f>SUM(L8:L79)</f>
        <v>0</v>
      </c>
      <c r="M7" s="33">
        <f>SUM(M8:M79)</f>
        <v>761</v>
      </c>
      <c r="N7" s="36"/>
      <c r="O7" s="37"/>
      <c r="P7" s="38"/>
      <c r="Q7" s="38"/>
      <c r="R7" s="38"/>
      <c r="S7" s="38"/>
      <c r="T7" s="38"/>
      <c r="U7" s="47"/>
    </row>
    <row r="8" s="1" customFormat="1" ht="52" customHeight="1" spans="1:22">
      <c r="A8" s="19">
        <v>1</v>
      </c>
      <c r="B8" s="19" t="s">
        <v>28</v>
      </c>
      <c r="C8" s="19" t="s">
        <v>29</v>
      </c>
      <c r="D8" s="20" t="s">
        <v>30</v>
      </c>
      <c r="E8" s="20" t="s">
        <v>31</v>
      </c>
      <c r="F8" s="19" t="s">
        <v>32</v>
      </c>
      <c r="G8" s="21" t="s">
        <v>33</v>
      </c>
      <c r="H8" s="21" t="s">
        <v>34</v>
      </c>
      <c r="I8" s="20">
        <v>74.5194</v>
      </c>
      <c r="J8" s="20">
        <v>74.5194</v>
      </c>
      <c r="K8" s="19"/>
      <c r="L8" s="19"/>
      <c r="M8" s="19"/>
      <c r="N8" s="19" t="s">
        <v>35</v>
      </c>
      <c r="O8" s="39" t="s">
        <v>36</v>
      </c>
      <c r="P8" s="39" t="s">
        <v>37</v>
      </c>
      <c r="Q8" s="19" t="s">
        <v>38</v>
      </c>
      <c r="R8" s="19" t="s">
        <v>39</v>
      </c>
      <c r="S8" s="19" t="s">
        <v>40</v>
      </c>
      <c r="T8" s="19" t="s">
        <v>41</v>
      </c>
      <c r="U8" s="19"/>
      <c r="V8" s="7"/>
    </row>
    <row r="9" s="1" customFormat="1" ht="52" customHeight="1" spans="1:22">
      <c r="A9" s="19">
        <v>2</v>
      </c>
      <c r="B9" s="19" t="s">
        <v>28</v>
      </c>
      <c r="C9" s="19" t="s">
        <v>29</v>
      </c>
      <c r="D9" s="20" t="s">
        <v>42</v>
      </c>
      <c r="E9" s="20" t="s">
        <v>43</v>
      </c>
      <c r="F9" s="19" t="s">
        <v>44</v>
      </c>
      <c r="G9" s="21" t="s">
        <v>33</v>
      </c>
      <c r="H9" s="21" t="s">
        <v>45</v>
      </c>
      <c r="I9" s="40">
        <v>70.9001</v>
      </c>
      <c r="J9" s="40">
        <v>70.9001</v>
      </c>
      <c r="K9" s="19"/>
      <c r="L9" s="19"/>
      <c r="M9" s="19"/>
      <c r="N9" s="19" t="s">
        <v>35</v>
      </c>
      <c r="O9" s="39" t="s">
        <v>46</v>
      </c>
      <c r="P9" s="39" t="s">
        <v>37</v>
      </c>
      <c r="Q9" s="19" t="s">
        <v>38</v>
      </c>
      <c r="R9" s="19" t="s">
        <v>39</v>
      </c>
      <c r="S9" s="19" t="s">
        <v>40</v>
      </c>
      <c r="T9" s="19" t="s">
        <v>41</v>
      </c>
      <c r="U9" s="19"/>
      <c r="V9" s="7"/>
    </row>
    <row r="10" s="1" customFormat="1" ht="52" customHeight="1" spans="1:22">
      <c r="A10" s="19">
        <v>3</v>
      </c>
      <c r="B10" s="19" t="s">
        <v>28</v>
      </c>
      <c r="C10" s="19" t="s">
        <v>29</v>
      </c>
      <c r="D10" s="20" t="s">
        <v>47</v>
      </c>
      <c r="E10" s="20" t="s">
        <v>48</v>
      </c>
      <c r="F10" s="19" t="s">
        <v>49</v>
      </c>
      <c r="G10" s="21" t="s">
        <v>33</v>
      </c>
      <c r="H10" s="21" t="s">
        <v>50</v>
      </c>
      <c r="I10" s="20">
        <v>99.9801</v>
      </c>
      <c r="J10" s="20">
        <v>99.9801</v>
      </c>
      <c r="K10" s="19"/>
      <c r="L10" s="19"/>
      <c r="M10" s="19"/>
      <c r="N10" s="19" t="s">
        <v>35</v>
      </c>
      <c r="O10" s="39" t="s">
        <v>51</v>
      </c>
      <c r="P10" s="39" t="s">
        <v>37</v>
      </c>
      <c r="Q10" s="19" t="s">
        <v>38</v>
      </c>
      <c r="R10" s="19" t="s">
        <v>39</v>
      </c>
      <c r="S10" s="19" t="s">
        <v>40</v>
      </c>
      <c r="T10" s="19" t="s">
        <v>41</v>
      </c>
      <c r="U10" s="19"/>
      <c r="V10" s="7"/>
    </row>
    <row r="11" s="1" customFormat="1" ht="52" customHeight="1" spans="1:22">
      <c r="A11" s="19">
        <v>4</v>
      </c>
      <c r="B11" s="19" t="s">
        <v>28</v>
      </c>
      <c r="C11" s="19" t="s">
        <v>29</v>
      </c>
      <c r="D11" s="20" t="s">
        <v>52</v>
      </c>
      <c r="E11" s="20" t="s">
        <v>53</v>
      </c>
      <c r="F11" s="19" t="s">
        <v>54</v>
      </c>
      <c r="G11" s="20" t="s">
        <v>55</v>
      </c>
      <c r="H11" s="20" t="s">
        <v>56</v>
      </c>
      <c r="I11" s="20">
        <v>17.591</v>
      </c>
      <c r="J11" s="20">
        <v>17.591</v>
      </c>
      <c r="K11" s="19"/>
      <c r="L11" s="19"/>
      <c r="M11" s="19"/>
      <c r="N11" s="19" t="s">
        <v>35</v>
      </c>
      <c r="O11" s="41" t="s">
        <v>57</v>
      </c>
      <c r="P11" s="41" t="s">
        <v>37</v>
      </c>
      <c r="Q11" s="19" t="s">
        <v>38</v>
      </c>
      <c r="R11" s="19" t="s">
        <v>39</v>
      </c>
      <c r="S11" s="19" t="s">
        <v>40</v>
      </c>
      <c r="T11" s="19" t="s">
        <v>41</v>
      </c>
      <c r="U11" s="19"/>
      <c r="V11" s="7"/>
    </row>
    <row r="12" s="1" customFormat="1" ht="52" customHeight="1" spans="1:22">
      <c r="A12" s="19">
        <v>5</v>
      </c>
      <c r="B12" s="19" t="s">
        <v>28</v>
      </c>
      <c r="C12" s="19" t="s">
        <v>29</v>
      </c>
      <c r="D12" s="20" t="s">
        <v>58</v>
      </c>
      <c r="E12" s="20" t="s">
        <v>59</v>
      </c>
      <c r="F12" s="19" t="s">
        <v>60</v>
      </c>
      <c r="G12" s="20" t="s">
        <v>61</v>
      </c>
      <c r="H12" s="20" t="s">
        <v>62</v>
      </c>
      <c r="I12" s="20">
        <v>98.0373</v>
      </c>
      <c r="J12" s="20">
        <v>98.0373</v>
      </c>
      <c r="K12" s="19"/>
      <c r="L12" s="19"/>
      <c r="M12" s="19"/>
      <c r="N12" s="19" t="s">
        <v>35</v>
      </c>
      <c r="O12" s="39" t="s">
        <v>63</v>
      </c>
      <c r="P12" s="39" t="s">
        <v>37</v>
      </c>
      <c r="Q12" s="19" t="s">
        <v>38</v>
      </c>
      <c r="R12" s="19" t="s">
        <v>39</v>
      </c>
      <c r="S12" s="19" t="s">
        <v>40</v>
      </c>
      <c r="T12" s="19" t="s">
        <v>41</v>
      </c>
      <c r="U12" s="19"/>
      <c r="V12" s="7"/>
    </row>
    <row r="13" s="1" customFormat="1" ht="52" customHeight="1" spans="1:22">
      <c r="A13" s="19">
        <v>6</v>
      </c>
      <c r="B13" s="19" t="s">
        <v>28</v>
      </c>
      <c r="C13" s="19" t="s">
        <v>29</v>
      </c>
      <c r="D13" s="20" t="s">
        <v>64</v>
      </c>
      <c r="E13" s="20" t="s">
        <v>65</v>
      </c>
      <c r="F13" s="19" t="s">
        <v>66</v>
      </c>
      <c r="G13" s="20" t="s">
        <v>61</v>
      </c>
      <c r="H13" s="20" t="s">
        <v>67</v>
      </c>
      <c r="I13" s="20">
        <v>60.4352</v>
      </c>
      <c r="J13" s="20">
        <v>60.4352</v>
      </c>
      <c r="K13" s="19"/>
      <c r="L13" s="19"/>
      <c r="M13" s="19"/>
      <c r="N13" s="19" t="s">
        <v>35</v>
      </c>
      <c r="O13" s="39" t="s">
        <v>68</v>
      </c>
      <c r="P13" s="39" t="s">
        <v>37</v>
      </c>
      <c r="Q13" s="19" t="s">
        <v>38</v>
      </c>
      <c r="R13" s="19" t="s">
        <v>39</v>
      </c>
      <c r="S13" s="19" t="s">
        <v>40</v>
      </c>
      <c r="T13" s="19" t="s">
        <v>41</v>
      </c>
      <c r="U13" s="19"/>
      <c r="V13" s="7"/>
    </row>
    <row r="14" s="1" customFormat="1" ht="52" customHeight="1" spans="1:22">
      <c r="A14" s="19">
        <v>7</v>
      </c>
      <c r="B14" s="19" t="s">
        <v>28</v>
      </c>
      <c r="C14" s="19" t="s">
        <v>29</v>
      </c>
      <c r="D14" s="20" t="s">
        <v>69</v>
      </c>
      <c r="E14" s="20" t="s">
        <v>70</v>
      </c>
      <c r="F14" s="19" t="s">
        <v>71</v>
      </c>
      <c r="G14" s="20" t="s">
        <v>61</v>
      </c>
      <c r="H14" s="20" t="s">
        <v>72</v>
      </c>
      <c r="I14" s="20">
        <v>13.0571</v>
      </c>
      <c r="J14" s="20">
        <v>13.0571</v>
      </c>
      <c r="K14" s="19"/>
      <c r="L14" s="19"/>
      <c r="M14" s="19"/>
      <c r="N14" s="19" t="s">
        <v>35</v>
      </c>
      <c r="O14" s="39" t="s">
        <v>73</v>
      </c>
      <c r="P14" s="39" t="s">
        <v>37</v>
      </c>
      <c r="Q14" s="19" t="s">
        <v>38</v>
      </c>
      <c r="R14" s="19" t="s">
        <v>39</v>
      </c>
      <c r="S14" s="19" t="s">
        <v>40</v>
      </c>
      <c r="T14" s="19" t="s">
        <v>41</v>
      </c>
      <c r="U14" s="19"/>
      <c r="V14" s="7"/>
    </row>
    <row r="15" s="1" customFormat="1" ht="52" customHeight="1" spans="1:22">
      <c r="A15" s="19">
        <v>8</v>
      </c>
      <c r="B15" s="19" t="s">
        <v>28</v>
      </c>
      <c r="C15" s="19" t="s">
        <v>29</v>
      </c>
      <c r="D15" s="20" t="s">
        <v>74</v>
      </c>
      <c r="E15" s="20" t="s">
        <v>75</v>
      </c>
      <c r="F15" s="19" t="s">
        <v>76</v>
      </c>
      <c r="G15" s="20" t="s">
        <v>77</v>
      </c>
      <c r="H15" s="20" t="s">
        <v>78</v>
      </c>
      <c r="I15" s="20">
        <v>17.9752</v>
      </c>
      <c r="J15" s="20">
        <v>17.9752</v>
      </c>
      <c r="K15" s="19"/>
      <c r="L15" s="19"/>
      <c r="M15" s="19"/>
      <c r="N15" s="19" t="s">
        <v>35</v>
      </c>
      <c r="O15" s="39" t="s">
        <v>79</v>
      </c>
      <c r="P15" s="39" t="s">
        <v>37</v>
      </c>
      <c r="Q15" s="19" t="s">
        <v>38</v>
      </c>
      <c r="R15" s="19" t="s">
        <v>39</v>
      </c>
      <c r="S15" s="19" t="s">
        <v>40</v>
      </c>
      <c r="T15" s="19" t="s">
        <v>41</v>
      </c>
      <c r="U15" s="19"/>
      <c r="V15" s="7"/>
    </row>
    <row r="16" s="1" customFormat="1" ht="52" customHeight="1" spans="1:22">
      <c r="A16" s="19">
        <v>9</v>
      </c>
      <c r="B16" s="19" t="s">
        <v>28</v>
      </c>
      <c r="C16" s="19" t="s">
        <v>29</v>
      </c>
      <c r="D16" s="20" t="s">
        <v>80</v>
      </c>
      <c r="E16" s="20" t="s">
        <v>81</v>
      </c>
      <c r="F16" s="19" t="s">
        <v>82</v>
      </c>
      <c r="G16" s="20" t="s">
        <v>77</v>
      </c>
      <c r="H16" s="20" t="s">
        <v>83</v>
      </c>
      <c r="I16" s="20">
        <v>32.3889</v>
      </c>
      <c r="J16" s="20">
        <v>32.3889</v>
      </c>
      <c r="K16" s="19"/>
      <c r="L16" s="19"/>
      <c r="M16" s="19"/>
      <c r="N16" s="19" t="s">
        <v>35</v>
      </c>
      <c r="O16" s="39" t="s">
        <v>84</v>
      </c>
      <c r="P16" s="39" t="s">
        <v>37</v>
      </c>
      <c r="Q16" s="19" t="s">
        <v>38</v>
      </c>
      <c r="R16" s="19" t="s">
        <v>39</v>
      </c>
      <c r="S16" s="19" t="s">
        <v>40</v>
      </c>
      <c r="T16" s="19" t="s">
        <v>41</v>
      </c>
      <c r="U16" s="19"/>
      <c r="V16" s="7"/>
    </row>
    <row r="17" s="1" customFormat="1" ht="52" customHeight="1" spans="1:22">
      <c r="A17" s="19">
        <v>10</v>
      </c>
      <c r="B17" s="19" t="s">
        <v>28</v>
      </c>
      <c r="C17" s="19" t="s">
        <v>29</v>
      </c>
      <c r="D17" s="20" t="s">
        <v>85</v>
      </c>
      <c r="E17" s="20" t="s">
        <v>86</v>
      </c>
      <c r="F17" s="19" t="s">
        <v>87</v>
      </c>
      <c r="G17" s="20" t="s">
        <v>77</v>
      </c>
      <c r="H17" s="20" t="s">
        <v>88</v>
      </c>
      <c r="I17" s="20">
        <v>17.5435</v>
      </c>
      <c r="J17" s="20">
        <v>17.5435</v>
      </c>
      <c r="K17" s="19"/>
      <c r="L17" s="19"/>
      <c r="M17" s="19"/>
      <c r="N17" s="19" t="s">
        <v>35</v>
      </c>
      <c r="O17" s="39" t="s">
        <v>89</v>
      </c>
      <c r="P17" s="39" t="s">
        <v>37</v>
      </c>
      <c r="Q17" s="19" t="s">
        <v>38</v>
      </c>
      <c r="R17" s="19" t="s">
        <v>39</v>
      </c>
      <c r="S17" s="19" t="s">
        <v>40</v>
      </c>
      <c r="T17" s="19" t="s">
        <v>41</v>
      </c>
      <c r="U17" s="19"/>
      <c r="V17" s="7"/>
    </row>
    <row r="18" s="1" customFormat="1" ht="52" customHeight="1" spans="1:22">
      <c r="A18" s="19">
        <v>11</v>
      </c>
      <c r="B18" s="19" t="s">
        <v>28</v>
      </c>
      <c r="C18" s="19" t="s">
        <v>29</v>
      </c>
      <c r="D18" s="20" t="s">
        <v>90</v>
      </c>
      <c r="E18" s="20" t="s">
        <v>91</v>
      </c>
      <c r="F18" s="19" t="s">
        <v>92</v>
      </c>
      <c r="G18" s="20" t="s">
        <v>77</v>
      </c>
      <c r="H18" s="20" t="s">
        <v>93</v>
      </c>
      <c r="I18" s="20">
        <v>17.2242</v>
      </c>
      <c r="J18" s="20">
        <v>17.2242</v>
      </c>
      <c r="K18" s="19"/>
      <c r="L18" s="19"/>
      <c r="M18" s="19"/>
      <c r="N18" s="19" t="s">
        <v>35</v>
      </c>
      <c r="O18" s="39" t="s">
        <v>94</v>
      </c>
      <c r="P18" s="39" t="s">
        <v>37</v>
      </c>
      <c r="Q18" s="19" t="s">
        <v>38</v>
      </c>
      <c r="R18" s="19" t="s">
        <v>39</v>
      </c>
      <c r="S18" s="19" t="s">
        <v>40</v>
      </c>
      <c r="T18" s="19" t="s">
        <v>41</v>
      </c>
      <c r="U18" s="19"/>
      <c r="V18" s="7"/>
    </row>
    <row r="19" s="1" customFormat="1" ht="52" customHeight="1" spans="1:22">
      <c r="A19" s="19">
        <v>12</v>
      </c>
      <c r="B19" s="19" t="s">
        <v>28</v>
      </c>
      <c r="C19" s="19" t="s">
        <v>29</v>
      </c>
      <c r="D19" s="20" t="s">
        <v>95</v>
      </c>
      <c r="E19" s="20" t="s">
        <v>96</v>
      </c>
      <c r="F19" s="19" t="s">
        <v>97</v>
      </c>
      <c r="G19" s="20" t="s">
        <v>98</v>
      </c>
      <c r="H19" s="20" t="s">
        <v>99</v>
      </c>
      <c r="I19" s="20">
        <v>28.5043</v>
      </c>
      <c r="J19" s="20">
        <v>28.5043</v>
      </c>
      <c r="K19" s="20"/>
      <c r="L19" s="19"/>
      <c r="M19" s="20"/>
      <c r="N19" s="19" t="s">
        <v>35</v>
      </c>
      <c r="O19" s="39" t="s">
        <v>100</v>
      </c>
      <c r="P19" s="39" t="s">
        <v>37</v>
      </c>
      <c r="Q19" s="19" t="s">
        <v>38</v>
      </c>
      <c r="R19" s="19" t="s">
        <v>39</v>
      </c>
      <c r="S19" s="19" t="s">
        <v>40</v>
      </c>
      <c r="T19" s="19" t="s">
        <v>41</v>
      </c>
      <c r="U19" s="20"/>
      <c r="V19" s="7"/>
    </row>
    <row r="20" s="1" customFormat="1" ht="52" customHeight="1" spans="1:22">
      <c r="A20" s="19">
        <v>13</v>
      </c>
      <c r="B20" s="19" t="s">
        <v>28</v>
      </c>
      <c r="C20" s="19" t="s">
        <v>29</v>
      </c>
      <c r="D20" s="20" t="s">
        <v>101</v>
      </c>
      <c r="E20" s="20" t="s">
        <v>102</v>
      </c>
      <c r="F20" s="19" t="s">
        <v>103</v>
      </c>
      <c r="G20" s="20" t="s">
        <v>104</v>
      </c>
      <c r="H20" s="20" t="s">
        <v>105</v>
      </c>
      <c r="I20" s="20">
        <v>41.3132</v>
      </c>
      <c r="J20" s="20">
        <v>41.3132</v>
      </c>
      <c r="K20" s="20"/>
      <c r="L20" s="19"/>
      <c r="M20" s="20"/>
      <c r="N20" s="19" t="s">
        <v>35</v>
      </c>
      <c r="O20" s="39" t="s">
        <v>106</v>
      </c>
      <c r="P20" s="39" t="s">
        <v>37</v>
      </c>
      <c r="Q20" s="19" t="s">
        <v>38</v>
      </c>
      <c r="R20" s="19" t="s">
        <v>39</v>
      </c>
      <c r="S20" s="19" t="s">
        <v>40</v>
      </c>
      <c r="T20" s="19" t="s">
        <v>41</v>
      </c>
      <c r="U20" s="20"/>
      <c r="V20" s="7"/>
    </row>
    <row r="21" s="1" customFormat="1" ht="52" customHeight="1" spans="1:22">
      <c r="A21" s="19">
        <v>14</v>
      </c>
      <c r="B21" s="19" t="s">
        <v>28</v>
      </c>
      <c r="C21" s="19" t="s">
        <v>29</v>
      </c>
      <c r="D21" s="20" t="s">
        <v>107</v>
      </c>
      <c r="E21" s="20" t="s">
        <v>108</v>
      </c>
      <c r="F21" s="19" t="s">
        <v>109</v>
      </c>
      <c r="G21" s="20" t="s">
        <v>104</v>
      </c>
      <c r="H21" s="20" t="s">
        <v>110</v>
      </c>
      <c r="I21" s="20">
        <v>42.0374</v>
      </c>
      <c r="J21" s="20">
        <v>42.0374</v>
      </c>
      <c r="K21" s="20"/>
      <c r="L21" s="19"/>
      <c r="M21" s="20"/>
      <c r="N21" s="19" t="s">
        <v>35</v>
      </c>
      <c r="O21" s="39" t="s">
        <v>111</v>
      </c>
      <c r="P21" s="39" t="s">
        <v>37</v>
      </c>
      <c r="Q21" s="19" t="s">
        <v>38</v>
      </c>
      <c r="R21" s="19" t="s">
        <v>39</v>
      </c>
      <c r="S21" s="19" t="s">
        <v>40</v>
      </c>
      <c r="T21" s="19" t="s">
        <v>41</v>
      </c>
      <c r="U21" s="20"/>
      <c r="V21" s="7"/>
    </row>
    <row r="22" s="1" customFormat="1" ht="52" customHeight="1" spans="1:22">
      <c r="A22" s="19">
        <v>15</v>
      </c>
      <c r="B22" s="19" t="s">
        <v>28</v>
      </c>
      <c r="C22" s="19" t="s">
        <v>29</v>
      </c>
      <c r="D22" s="20" t="s">
        <v>112</v>
      </c>
      <c r="E22" s="20" t="s">
        <v>113</v>
      </c>
      <c r="F22" s="19" t="s">
        <v>114</v>
      </c>
      <c r="G22" s="20" t="s">
        <v>115</v>
      </c>
      <c r="H22" s="20" t="s">
        <v>116</v>
      </c>
      <c r="I22" s="20">
        <v>11.67</v>
      </c>
      <c r="J22" s="20">
        <v>11.67</v>
      </c>
      <c r="K22" s="20"/>
      <c r="L22" s="19"/>
      <c r="M22" s="20"/>
      <c r="N22" s="19" t="s">
        <v>35</v>
      </c>
      <c r="O22" s="39" t="s">
        <v>117</v>
      </c>
      <c r="P22" s="39" t="s">
        <v>37</v>
      </c>
      <c r="Q22" s="19" t="s">
        <v>38</v>
      </c>
      <c r="R22" s="19" t="s">
        <v>39</v>
      </c>
      <c r="S22" s="19" t="s">
        <v>40</v>
      </c>
      <c r="T22" s="19" t="s">
        <v>41</v>
      </c>
      <c r="U22" s="20"/>
      <c r="V22" s="7"/>
    </row>
    <row r="23" s="1" customFormat="1" ht="52" customHeight="1" spans="1:22">
      <c r="A23" s="19">
        <v>16</v>
      </c>
      <c r="B23" s="19" t="s">
        <v>28</v>
      </c>
      <c r="C23" s="19" t="s">
        <v>29</v>
      </c>
      <c r="D23" s="20" t="s">
        <v>118</v>
      </c>
      <c r="E23" s="20" t="s">
        <v>119</v>
      </c>
      <c r="F23" s="19" t="s">
        <v>120</v>
      </c>
      <c r="G23" s="20" t="s">
        <v>121</v>
      </c>
      <c r="H23" s="20" t="s">
        <v>122</v>
      </c>
      <c r="I23" s="20">
        <v>107.6288</v>
      </c>
      <c r="J23" s="20">
        <v>107.6288</v>
      </c>
      <c r="K23" s="20"/>
      <c r="L23" s="19"/>
      <c r="M23" s="20"/>
      <c r="N23" s="19" t="s">
        <v>35</v>
      </c>
      <c r="O23" s="39" t="s">
        <v>123</v>
      </c>
      <c r="P23" s="39" t="s">
        <v>37</v>
      </c>
      <c r="Q23" s="19" t="s">
        <v>38</v>
      </c>
      <c r="R23" s="19" t="s">
        <v>39</v>
      </c>
      <c r="S23" s="19" t="s">
        <v>40</v>
      </c>
      <c r="T23" s="19" t="s">
        <v>41</v>
      </c>
      <c r="U23" s="20"/>
      <c r="V23" s="7"/>
    </row>
    <row r="24" s="1" customFormat="1" ht="52" customHeight="1" spans="1:22">
      <c r="A24" s="19">
        <v>17</v>
      </c>
      <c r="B24" s="19" t="s">
        <v>28</v>
      </c>
      <c r="C24" s="19" t="s">
        <v>29</v>
      </c>
      <c r="D24" s="20" t="s">
        <v>124</v>
      </c>
      <c r="E24" s="20" t="s">
        <v>125</v>
      </c>
      <c r="F24" s="19" t="s">
        <v>126</v>
      </c>
      <c r="G24" s="20" t="s">
        <v>121</v>
      </c>
      <c r="H24" s="20" t="s">
        <v>127</v>
      </c>
      <c r="I24" s="20">
        <v>61.2561</v>
      </c>
      <c r="J24" s="20">
        <v>61.2561</v>
      </c>
      <c r="K24" s="20"/>
      <c r="L24" s="19"/>
      <c r="M24" s="20"/>
      <c r="N24" s="19" t="s">
        <v>35</v>
      </c>
      <c r="O24" s="39" t="s">
        <v>128</v>
      </c>
      <c r="P24" s="39" t="s">
        <v>37</v>
      </c>
      <c r="Q24" s="19" t="s">
        <v>38</v>
      </c>
      <c r="R24" s="19" t="s">
        <v>39</v>
      </c>
      <c r="S24" s="19" t="s">
        <v>40</v>
      </c>
      <c r="T24" s="19" t="s">
        <v>41</v>
      </c>
      <c r="U24" s="20"/>
      <c r="V24" s="7"/>
    </row>
    <row r="25" s="1" customFormat="1" ht="52" customHeight="1" spans="1:22">
      <c r="A25" s="19">
        <v>18</v>
      </c>
      <c r="B25" s="19" t="s">
        <v>28</v>
      </c>
      <c r="C25" s="19" t="s">
        <v>29</v>
      </c>
      <c r="D25" s="20" t="s">
        <v>129</v>
      </c>
      <c r="E25" s="20" t="s">
        <v>130</v>
      </c>
      <c r="F25" s="19" t="s">
        <v>131</v>
      </c>
      <c r="G25" s="20" t="s">
        <v>121</v>
      </c>
      <c r="H25" s="20" t="s">
        <v>132</v>
      </c>
      <c r="I25" s="20">
        <v>15.0062</v>
      </c>
      <c r="J25" s="20">
        <v>15.0062</v>
      </c>
      <c r="K25" s="20"/>
      <c r="L25" s="19"/>
      <c r="M25" s="20"/>
      <c r="N25" s="19" t="s">
        <v>35</v>
      </c>
      <c r="O25" s="39" t="s">
        <v>133</v>
      </c>
      <c r="P25" s="39" t="s">
        <v>37</v>
      </c>
      <c r="Q25" s="19" t="s">
        <v>38</v>
      </c>
      <c r="R25" s="19" t="s">
        <v>39</v>
      </c>
      <c r="S25" s="19" t="s">
        <v>40</v>
      </c>
      <c r="T25" s="19" t="s">
        <v>41</v>
      </c>
      <c r="U25" s="20"/>
      <c r="V25" s="7"/>
    </row>
    <row r="26" s="1" customFormat="1" ht="52" customHeight="1" spans="1:22">
      <c r="A26" s="19">
        <v>19</v>
      </c>
      <c r="B26" s="19" t="s">
        <v>28</v>
      </c>
      <c r="C26" s="19" t="s">
        <v>29</v>
      </c>
      <c r="D26" s="20" t="s">
        <v>134</v>
      </c>
      <c r="E26" s="20" t="s">
        <v>135</v>
      </c>
      <c r="F26" s="19" t="s">
        <v>136</v>
      </c>
      <c r="G26" s="20" t="s">
        <v>121</v>
      </c>
      <c r="H26" s="20" t="s">
        <v>137</v>
      </c>
      <c r="I26" s="20">
        <v>45.3746</v>
      </c>
      <c r="J26" s="20">
        <v>45.3746</v>
      </c>
      <c r="K26" s="20"/>
      <c r="L26" s="19"/>
      <c r="M26" s="20"/>
      <c r="N26" s="19" t="s">
        <v>35</v>
      </c>
      <c r="O26" s="39" t="s">
        <v>138</v>
      </c>
      <c r="P26" s="39" t="s">
        <v>37</v>
      </c>
      <c r="Q26" s="19" t="s">
        <v>38</v>
      </c>
      <c r="R26" s="19" t="s">
        <v>39</v>
      </c>
      <c r="S26" s="19" t="s">
        <v>40</v>
      </c>
      <c r="T26" s="19" t="s">
        <v>41</v>
      </c>
      <c r="U26" s="20"/>
      <c r="V26" s="7"/>
    </row>
    <row r="27" s="1" customFormat="1" ht="52" customHeight="1" spans="1:22">
      <c r="A27" s="19">
        <v>20</v>
      </c>
      <c r="B27" s="19" t="s">
        <v>28</v>
      </c>
      <c r="C27" s="19" t="s">
        <v>29</v>
      </c>
      <c r="D27" s="20" t="s">
        <v>139</v>
      </c>
      <c r="E27" s="20" t="s">
        <v>140</v>
      </c>
      <c r="F27" s="19" t="s">
        <v>141</v>
      </c>
      <c r="G27" s="20" t="s">
        <v>121</v>
      </c>
      <c r="H27" s="20" t="s">
        <v>142</v>
      </c>
      <c r="I27" s="40">
        <v>11.0416</v>
      </c>
      <c r="J27" s="40">
        <v>11.0416</v>
      </c>
      <c r="K27" s="20"/>
      <c r="L27" s="19"/>
      <c r="M27" s="20"/>
      <c r="N27" s="19" t="s">
        <v>35</v>
      </c>
      <c r="O27" s="39" t="s">
        <v>143</v>
      </c>
      <c r="P27" s="39" t="s">
        <v>37</v>
      </c>
      <c r="Q27" s="19" t="s">
        <v>38</v>
      </c>
      <c r="R27" s="19" t="s">
        <v>39</v>
      </c>
      <c r="S27" s="19" t="s">
        <v>40</v>
      </c>
      <c r="T27" s="19" t="s">
        <v>41</v>
      </c>
      <c r="U27" s="20"/>
      <c r="V27" s="7"/>
    </row>
    <row r="28" s="1" customFormat="1" ht="52" customHeight="1" spans="1:22">
      <c r="A28" s="19">
        <v>21</v>
      </c>
      <c r="B28" s="19" t="s">
        <v>28</v>
      </c>
      <c r="C28" s="19" t="s">
        <v>29</v>
      </c>
      <c r="D28" s="20" t="s">
        <v>144</v>
      </c>
      <c r="E28" s="20" t="s">
        <v>145</v>
      </c>
      <c r="F28" s="19" t="s">
        <v>146</v>
      </c>
      <c r="G28" s="20" t="s">
        <v>121</v>
      </c>
      <c r="H28" s="20" t="s">
        <v>147</v>
      </c>
      <c r="I28" s="40">
        <v>10.6056</v>
      </c>
      <c r="J28" s="40">
        <v>10.6056</v>
      </c>
      <c r="K28" s="20"/>
      <c r="L28" s="19"/>
      <c r="M28" s="20"/>
      <c r="N28" s="19" t="s">
        <v>35</v>
      </c>
      <c r="O28" s="39" t="s">
        <v>148</v>
      </c>
      <c r="P28" s="39" t="s">
        <v>37</v>
      </c>
      <c r="Q28" s="19" t="s">
        <v>38</v>
      </c>
      <c r="R28" s="19" t="s">
        <v>39</v>
      </c>
      <c r="S28" s="19" t="s">
        <v>40</v>
      </c>
      <c r="T28" s="19" t="s">
        <v>41</v>
      </c>
      <c r="U28" s="20"/>
      <c r="V28" s="7"/>
    </row>
    <row r="29" s="1" customFormat="1" ht="52" customHeight="1" spans="1:22">
      <c r="A29" s="19">
        <v>22</v>
      </c>
      <c r="B29" s="19" t="s">
        <v>28</v>
      </c>
      <c r="C29" s="19" t="s">
        <v>29</v>
      </c>
      <c r="D29" s="20" t="s">
        <v>149</v>
      </c>
      <c r="E29" s="20" t="s">
        <v>150</v>
      </c>
      <c r="F29" s="19" t="s">
        <v>151</v>
      </c>
      <c r="G29" s="20" t="s">
        <v>121</v>
      </c>
      <c r="H29" s="20" t="s">
        <v>152</v>
      </c>
      <c r="I29" s="20">
        <v>10.646</v>
      </c>
      <c r="J29" s="20">
        <v>10.646</v>
      </c>
      <c r="K29" s="20"/>
      <c r="L29" s="19"/>
      <c r="M29" s="20"/>
      <c r="N29" s="19" t="s">
        <v>35</v>
      </c>
      <c r="O29" s="39" t="s">
        <v>153</v>
      </c>
      <c r="P29" s="39" t="s">
        <v>37</v>
      </c>
      <c r="Q29" s="19" t="s">
        <v>38</v>
      </c>
      <c r="R29" s="19" t="s">
        <v>39</v>
      </c>
      <c r="S29" s="19" t="s">
        <v>40</v>
      </c>
      <c r="T29" s="19" t="s">
        <v>41</v>
      </c>
      <c r="U29" s="20"/>
      <c r="V29" s="7"/>
    </row>
    <row r="30" s="1" customFormat="1" ht="52" customHeight="1" spans="1:22">
      <c r="A30" s="19">
        <v>23</v>
      </c>
      <c r="B30" s="19" t="s">
        <v>28</v>
      </c>
      <c r="C30" s="19" t="s">
        <v>29</v>
      </c>
      <c r="D30" s="20" t="s">
        <v>154</v>
      </c>
      <c r="E30" s="20" t="s">
        <v>155</v>
      </c>
      <c r="F30" s="19" t="s">
        <v>156</v>
      </c>
      <c r="G30" s="20" t="s">
        <v>157</v>
      </c>
      <c r="H30" s="20" t="s">
        <v>158</v>
      </c>
      <c r="I30" s="20">
        <v>36.2873</v>
      </c>
      <c r="J30" s="20">
        <v>36.2873</v>
      </c>
      <c r="K30" s="20"/>
      <c r="L30" s="19"/>
      <c r="M30" s="20"/>
      <c r="N30" s="19" t="s">
        <v>35</v>
      </c>
      <c r="O30" s="39" t="s">
        <v>159</v>
      </c>
      <c r="P30" s="39" t="s">
        <v>37</v>
      </c>
      <c r="Q30" s="19" t="s">
        <v>38</v>
      </c>
      <c r="R30" s="19" t="s">
        <v>39</v>
      </c>
      <c r="S30" s="19" t="s">
        <v>40</v>
      </c>
      <c r="T30" s="19" t="s">
        <v>41</v>
      </c>
      <c r="U30" s="20"/>
      <c r="V30" s="7"/>
    </row>
    <row r="31" s="1" customFormat="1" ht="52" customHeight="1" spans="1:22">
      <c r="A31" s="19">
        <v>24</v>
      </c>
      <c r="B31" s="19" t="s">
        <v>28</v>
      </c>
      <c r="C31" s="19" t="s">
        <v>29</v>
      </c>
      <c r="D31" s="20" t="s">
        <v>160</v>
      </c>
      <c r="E31" s="20" t="s">
        <v>161</v>
      </c>
      <c r="F31" s="19" t="s">
        <v>162</v>
      </c>
      <c r="G31" s="20" t="s">
        <v>157</v>
      </c>
      <c r="H31" s="20" t="s">
        <v>163</v>
      </c>
      <c r="I31" s="20">
        <v>19.3074</v>
      </c>
      <c r="J31" s="20">
        <v>19.3074</v>
      </c>
      <c r="K31" s="20"/>
      <c r="L31" s="19"/>
      <c r="M31" s="20"/>
      <c r="N31" s="19" t="s">
        <v>35</v>
      </c>
      <c r="O31" s="39" t="s">
        <v>164</v>
      </c>
      <c r="P31" s="39" t="s">
        <v>37</v>
      </c>
      <c r="Q31" s="19" t="s">
        <v>38</v>
      </c>
      <c r="R31" s="19" t="s">
        <v>39</v>
      </c>
      <c r="S31" s="19" t="s">
        <v>40</v>
      </c>
      <c r="T31" s="19" t="s">
        <v>41</v>
      </c>
      <c r="U31" s="20"/>
      <c r="V31" s="7"/>
    </row>
    <row r="32" s="1" customFormat="1" ht="52" customHeight="1" spans="1:22">
      <c r="A32" s="19">
        <v>25</v>
      </c>
      <c r="B32" s="19" t="s">
        <v>28</v>
      </c>
      <c r="C32" s="19" t="s">
        <v>29</v>
      </c>
      <c r="D32" s="20" t="s">
        <v>165</v>
      </c>
      <c r="E32" s="20" t="s">
        <v>166</v>
      </c>
      <c r="F32" s="19" t="s">
        <v>167</v>
      </c>
      <c r="G32" s="20" t="s">
        <v>157</v>
      </c>
      <c r="H32" s="20" t="s">
        <v>168</v>
      </c>
      <c r="I32" s="20">
        <v>9.1794</v>
      </c>
      <c r="J32" s="20">
        <v>9.1794</v>
      </c>
      <c r="K32" s="20"/>
      <c r="L32" s="19"/>
      <c r="M32" s="20"/>
      <c r="N32" s="19" t="s">
        <v>35</v>
      </c>
      <c r="O32" s="39" t="s">
        <v>169</v>
      </c>
      <c r="P32" s="39" t="s">
        <v>37</v>
      </c>
      <c r="Q32" s="19" t="s">
        <v>38</v>
      </c>
      <c r="R32" s="19" t="s">
        <v>39</v>
      </c>
      <c r="S32" s="19" t="s">
        <v>40</v>
      </c>
      <c r="T32" s="19" t="s">
        <v>41</v>
      </c>
      <c r="U32" s="20"/>
      <c r="V32" s="7"/>
    </row>
    <row r="33" s="1" customFormat="1" ht="52" customHeight="1" spans="1:22">
      <c r="A33" s="19">
        <v>26</v>
      </c>
      <c r="B33" s="19" t="s">
        <v>28</v>
      </c>
      <c r="C33" s="19" t="s">
        <v>29</v>
      </c>
      <c r="D33" s="20" t="s">
        <v>170</v>
      </c>
      <c r="E33" s="20" t="s">
        <v>171</v>
      </c>
      <c r="F33" s="19" t="s">
        <v>172</v>
      </c>
      <c r="G33" s="20" t="s">
        <v>173</v>
      </c>
      <c r="H33" s="20" t="s">
        <v>174</v>
      </c>
      <c r="I33" s="20">
        <v>25.1416</v>
      </c>
      <c r="J33" s="20">
        <v>25.1416</v>
      </c>
      <c r="K33" s="20"/>
      <c r="L33" s="19"/>
      <c r="M33" s="20"/>
      <c r="N33" s="19" t="s">
        <v>35</v>
      </c>
      <c r="O33" s="39" t="s">
        <v>175</v>
      </c>
      <c r="P33" s="39" t="s">
        <v>37</v>
      </c>
      <c r="Q33" s="19" t="s">
        <v>38</v>
      </c>
      <c r="R33" s="19" t="s">
        <v>39</v>
      </c>
      <c r="S33" s="19" t="s">
        <v>40</v>
      </c>
      <c r="T33" s="19" t="s">
        <v>41</v>
      </c>
      <c r="U33" s="20"/>
      <c r="V33" s="7"/>
    </row>
    <row r="34" s="1" customFormat="1" ht="52" customHeight="1" spans="1:22">
      <c r="A34" s="19">
        <v>27</v>
      </c>
      <c r="B34" s="19" t="s">
        <v>28</v>
      </c>
      <c r="C34" s="19" t="s">
        <v>29</v>
      </c>
      <c r="D34" s="20" t="s">
        <v>176</v>
      </c>
      <c r="E34" s="20" t="s">
        <v>177</v>
      </c>
      <c r="F34" s="19" t="s">
        <v>178</v>
      </c>
      <c r="G34" s="20" t="s">
        <v>173</v>
      </c>
      <c r="H34" s="20" t="s">
        <v>179</v>
      </c>
      <c r="I34" s="20">
        <v>21.2144</v>
      </c>
      <c r="J34" s="20">
        <v>21.2144</v>
      </c>
      <c r="K34" s="20"/>
      <c r="L34" s="19"/>
      <c r="M34" s="20"/>
      <c r="N34" s="19" t="s">
        <v>35</v>
      </c>
      <c r="O34" s="39" t="s">
        <v>180</v>
      </c>
      <c r="P34" s="39" t="s">
        <v>37</v>
      </c>
      <c r="Q34" s="19" t="s">
        <v>38</v>
      </c>
      <c r="R34" s="19" t="s">
        <v>39</v>
      </c>
      <c r="S34" s="19" t="s">
        <v>40</v>
      </c>
      <c r="T34" s="19" t="s">
        <v>41</v>
      </c>
      <c r="U34" s="20"/>
      <c r="V34" s="7"/>
    </row>
    <row r="35" s="1" customFormat="1" ht="52" customHeight="1" spans="1:22">
      <c r="A35" s="19">
        <v>28</v>
      </c>
      <c r="B35" s="19" t="s">
        <v>28</v>
      </c>
      <c r="C35" s="19" t="s">
        <v>29</v>
      </c>
      <c r="D35" s="20" t="s">
        <v>181</v>
      </c>
      <c r="E35" s="20" t="s">
        <v>182</v>
      </c>
      <c r="F35" s="19" t="s">
        <v>87</v>
      </c>
      <c r="G35" s="20" t="s">
        <v>173</v>
      </c>
      <c r="H35" s="20" t="s">
        <v>183</v>
      </c>
      <c r="I35" s="20">
        <v>9.9461</v>
      </c>
      <c r="J35" s="20">
        <v>9.9461</v>
      </c>
      <c r="K35" s="20"/>
      <c r="L35" s="19"/>
      <c r="M35" s="20"/>
      <c r="N35" s="19" t="s">
        <v>35</v>
      </c>
      <c r="O35" s="39" t="s">
        <v>184</v>
      </c>
      <c r="P35" s="39" t="s">
        <v>37</v>
      </c>
      <c r="Q35" s="19" t="s">
        <v>38</v>
      </c>
      <c r="R35" s="19" t="s">
        <v>39</v>
      </c>
      <c r="S35" s="19" t="s">
        <v>40</v>
      </c>
      <c r="T35" s="19" t="s">
        <v>41</v>
      </c>
      <c r="U35" s="20"/>
      <c r="V35" s="7"/>
    </row>
    <row r="36" s="1" customFormat="1" ht="52" customHeight="1" spans="1:22">
      <c r="A36" s="19">
        <v>29</v>
      </c>
      <c r="B36" s="19" t="s">
        <v>28</v>
      </c>
      <c r="C36" s="19" t="s">
        <v>29</v>
      </c>
      <c r="D36" s="20" t="s">
        <v>185</v>
      </c>
      <c r="E36" s="20" t="s">
        <v>186</v>
      </c>
      <c r="F36" s="19" t="s">
        <v>187</v>
      </c>
      <c r="G36" s="20" t="s">
        <v>173</v>
      </c>
      <c r="H36" s="20" t="s">
        <v>188</v>
      </c>
      <c r="I36" s="42">
        <v>114.1243</v>
      </c>
      <c r="J36" s="42">
        <v>114.1243</v>
      </c>
      <c r="K36" s="20"/>
      <c r="L36" s="19"/>
      <c r="M36" s="20"/>
      <c r="N36" s="19" t="s">
        <v>35</v>
      </c>
      <c r="O36" s="39" t="s">
        <v>189</v>
      </c>
      <c r="P36" s="39" t="s">
        <v>37</v>
      </c>
      <c r="Q36" s="19" t="s">
        <v>38</v>
      </c>
      <c r="R36" s="19" t="s">
        <v>39</v>
      </c>
      <c r="S36" s="19" t="s">
        <v>40</v>
      </c>
      <c r="T36" s="19" t="s">
        <v>41</v>
      </c>
      <c r="U36" s="20"/>
      <c r="V36" s="7"/>
    </row>
    <row r="37" s="1" customFormat="1" ht="52" customHeight="1" spans="1:22">
      <c r="A37" s="19">
        <v>30</v>
      </c>
      <c r="B37" s="19" t="s">
        <v>28</v>
      </c>
      <c r="C37" s="19" t="s">
        <v>29</v>
      </c>
      <c r="D37" s="20" t="s">
        <v>190</v>
      </c>
      <c r="E37" s="20" t="s">
        <v>191</v>
      </c>
      <c r="F37" s="19" t="s">
        <v>192</v>
      </c>
      <c r="G37" s="20" t="s">
        <v>193</v>
      </c>
      <c r="H37" s="20" t="s">
        <v>194</v>
      </c>
      <c r="I37" s="20">
        <v>47.3964</v>
      </c>
      <c r="J37" s="20">
        <v>47.3964</v>
      </c>
      <c r="K37" s="20"/>
      <c r="L37" s="19"/>
      <c r="M37" s="20"/>
      <c r="N37" s="19" t="s">
        <v>35</v>
      </c>
      <c r="O37" s="39" t="s">
        <v>195</v>
      </c>
      <c r="P37" s="39" t="s">
        <v>37</v>
      </c>
      <c r="Q37" s="19" t="s">
        <v>38</v>
      </c>
      <c r="R37" s="19" t="s">
        <v>39</v>
      </c>
      <c r="S37" s="19" t="s">
        <v>40</v>
      </c>
      <c r="T37" s="19" t="s">
        <v>41</v>
      </c>
      <c r="U37" s="20"/>
      <c r="V37" s="7"/>
    </row>
    <row r="38" s="1" customFormat="1" ht="52" customHeight="1" spans="1:22">
      <c r="A38" s="19">
        <v>31</v>
      </c>
      <c r="B38" s="19" t="s">
        <v>28</v>
      </c>
      <c r="C38" s="19" t="s">
        <v>29</v>
      </c>
      <c r="D38" s="20" t="s">
        <v>196</v>
      </c>
      <c r="E38" s="20" t="s">
        <v>197</v>
      </c>
      <c r="F38" s="19" t="s">
        <v>198</v>
      </c>
      <c r="G38" s="20" t="s">
        <v>193</v>
      </c>
      <c r="H38" s="20" t="s">
        <v>199</v>
      </c>
      <c r="I38" s="20">
        <v>97.318</v>
      </c>
      <c r="J38" s="20">
        <v>97.318</v>
      </c>
      <c r="K38" s="20"/>
      <c r="L38" s="19"/>
      <c r="M38" s="20"/>
      <c r="N38" s="19" t="s">
        <v>35</v>
      </c>
      <c r="O38" s="39" t="s">
        <v>200</v>
      </c>
      <c r="P38" s="39" t="s">
        <v>37</v>
      </c>
      <c r="Q38" s="19" t="s">
        <v>38</v>
      </c>
      <c r="R38" s="19" t="s">
        <v>39</v>
      </c>
      <c r="S38" s="19" t="s">
        <v>40</v>
      </c>
      <c r="T38" s="19" t="s">
        <v>41</v>
      </c>
      <c r="U38" s="20"/>
      <c r="V38" s="7"/>
    </row>
    <row r="39" s="1" customFormat="1" ht="52" customHeight="1" spans="1:22">
      <c r="A39" s="19">
        <v>32</v>
      </c>
      <c r="B39" s="19" t="s">
        <v>28</v>
      </c>
      <c r="C39" s="19" t="s">
        <v>29</v>
      </c>
      <c r="D39" s="22" t="s">
        <v>201</v>
      </c>
      <c r="E39" s="22" t="s">
        <v>202</v>
      </c>
      <c r="F39" s="19" t="s">
        <v>203</v>
      </c>
      <c r="G39" s="22" t="s">
        <v>204</v>
      </c>
      <c r="H39" s="22" t="s">
        <v>205</v>
      </c>
      <c r="I39" s="20">
        <v>92.1596</v>
      </c>
      <c r="J39" s="20">
        <v>92.1596</v>
      </c>
      <c r="K39" s="20"/>
      <c r="L39" s="19"/>
      <c r="M39" s="20"/>
      <c r="N39" s="19" t="s">
        <v>35</v>
      </c>
      <c r="O39" s="41" t="s">
        <v>206</v>
      </c>
      <c r="P39" s="41" t="s">
        <v>37</v>
      </c>
      <c r="Q39" s="19" t="s">
        <v>38</v>
      </c>
      <c r="R39" s="19" t="s">
        <v>39</v>
      </c>
      <c r="S39" s="19" t="s">
        <v>40</v>
      </c>
      <c r="T39" s="19" t="s">
        <v>41</v>
      </c>
      <c r="U39" s="20"/>
      <c r="V39" s="7"/>
    </row>
    <row r="40" s="1" customFormat="1" ht="52" customHeight="1" spans="1:22">
      <c r="A40" s="19">
        <v>33</v>
      </c>
      <c r="B40" s="19" t="s">
        <v>28</v>
      </c>
      <c r="C40" s="19" t="s">
        <v>29</v>
      </c>
      <c r="D40" s="20" t="s">
        <v>207</v>
      </c>
      <c r="E40" s="20" t="s">
        <v>208</v>
      </c>
      <c r="F40" s="19" t="s">
        <v>209</v>
      </c>
      <c r="G40" s="20" t="s">
        <v>210</v>
      </c>
      <c r="H40" s="20" t="s">
        <v>211</v>
      </c>
      <c r="I40" s="20">
        <v>31.3208</v>
      </c>
      <c r="J40" s="20">
        <v>31.3208</v>
      </c>
      <c r="K40" s="20"/>
      <c r="L40" s="19"/>
      <c r="M40" s="20"/>
      <c r="N40" s="19" t="s">
        <v>35</v>
      </c>
      <c r="O40" s="39" t="s">
        <v>212</v>
      </c>
      <c r="P40" s="39" t="s">
        <v>37</v>
      </c>
      <c r="Q40" s="19" t="s">
        <v>38</v>
      </c>
      <c r="R40" s="19" t="s">
        <v>39</v>
      </c>
      <c r="S40" s="19" t="s">
        <v>40</v>
      </c>
      <c r="T40" s="19" t="s">
        <v>41</v>
      </c>
      <c r="U40" s="20"/>
      <c r="V40" s="7"/>
    </row>
    <row r="41" s="1" customFormat="1" ht="52" customHeight="1" spans="1:22">
      <c r="A41" s="19">
        <v>34</v>
      </c>
      <c r="B41" s="19" t="s">
        <v>28</v>
      </c>
      <c r="C41" s="19" t="s">
        <v>29</v>
      </c>
      <c r="D41" s="20" t="s">
        <v>213</v>
      </c>
      <c r="E41" s="20" t="s">
        <v>214</v>
      </c>
      <c r="F41" s="19" t="s">
        <v>215</v>
      </c>
      <c r="G41" s="20" t="s">
        <v>210</v>
      </c>
      <c r="H41" s="20" t="s">
        <v>216</v>
      </c>
      <c r="I41" s="20">
        <v>89.5695</v>
      </c>
      <c r="J41" s="20">
        <v>89.5695</v>
      </c>
      <c r="K41" s="20"/>
      <c r="L41" s="19"/>
      <c r="M41" s="20"/>
      <c r="N41" s="19" t="s">
        <v>35</v>
      </c>
      <c r="O41" s="39" t="s">
        <v>217</v>
      </c>
      <c r="P41" s="39" t="s">
        <v>37</v>
      </c>
      <c r="Q41" s="19" t="s">
        <v>38</v>
      </c>
      <c r="R41" s="19" t="s">
        <v>39</v>
      </c>
      <c r="S41" s="19" t="s">
        <v>40</v>
      </c>
      <c r="T41" s="19" t="s">
        <v>41</v>
      </c>
      <c r="U41" s="20"/>
      <c r="V41" s="7"/>
    </row>
    <row r="42" s="1" customFormat="1" ht="52" customHeight="1" spans="1:22">
      <c r="A42" s="19">
        <v>35</v>
      </c>
      <c r="B42" s="19" t="s">
        <v>28</v>
      </c>
      <c r="C42" s="19" t="s">
        <v>29</v>
      </c>
      <c r="D42" s="20" t="s">
        <v>218</v>
      </c>
      <c r="E42" s="20" t="s">
        <v>219</v>
      </c>
      <c r="F42" s="19" t="s">
        <v>220</v>
      </c>
      <c r="G42" s="20" t="s">
        <v>210</v>
      </c>
      <c r="H42" s="20" t="s">
        <v>221</v>
      </c>
      <c r="I42" s="20">
        <v>24.885</v>
      </c>
      <c r="J42" s="20">
        <v>24.885</v>
      </c>
      <c r="K42" s="20"/>
      <c r="L42" s="19"/>
      <c r="M42" s="20"/>
      <c r="N42" s="19" t="s">
        <v>35</v>
      </c>
      <c r="O42" s="39" t="s">
        <v>222</v>
      </c>
      <c r="P42" s="39" t="s">
        <v>37</v>
      </c>
      <c r="Q42" s="19" t="s">
        <v>38</v>
      </c>
      <c r="R42" s="19" t="s">
        <v>39</v>
      </c>
      <c r="S42" s="19" t="s">
        <v>40</v>
      </c>
      <c r="T42" s="19" t="s">
        <v>41</v>
      </c>
      <c r="U42" s="20"/>
      <c r="V42" s="7"/>
    </row>
    <row r="43" s="1" customFormat="1" ht="52" customHeight="1" spans="1:22">
      <c r="A43" s="19">
        <v>36</v>
      </c>
      <c r="B43" s="19" t="s">
        <v>28</v>
      </c>
      <c r="C43" s="19" t="s">
        <v>29</v>
      </c>
      <c r="D43" s="20" t="s">
        <v>223</v>
      </c>
      <c r="E43" s="20" t="s">
        <v>224</v>
      </c>
      <c r="F43" s="19" t="s">
        <v>225</v>
      </c>
      <c r="G43" s="20" t="s">
        <v>210</v>
      </c>
      <c r="H43" s="20" t="s">
        <v>226</v>
      </c>
      <c r="I43" s="42">
        <v>107.9794</v>
      </c>
      <c r="J43" s="42">
        <v>107.9794</v>
      </c>
      <c r="K43" s="20"/>
      <c r="L43" s="19"/>
      <c r="M43" s="20"/>
      <c r="N43" s="19" t="s">
        <v>35</v>
      </c>
      <c r="O43" s="39" t="s">
        <v>227</v>
      </c>
      <c r="P43" s="39" t="s">
        <v>37</v>
      </c>
      <c r="Q43" s="19" t="s">
        <v>38</v>
      </c>
      <c r="R43" s="19" t="s">
        <v>39</v>
      </c>
      <c r="S43" s="19" t="s">
        <v>40</v>
      </c>
      <c r="T43" s="19" t="s">
        <v>41</v>
      </c>
      <c r="U43" s="20"/>
      <c r="V43" s="7"/>
    </row>
    <row r="44" s="1" customFormat="1" ht="52" customHeight="1" spans="1:22">
      <c r="A44" s="19">
        <v>37</v>
      </c>
      <c r="B44" s="19" t="s">
        <v>28</v>
      </c>
      <c r="C44" s="19" t="s">
        <v>29</v>
      </c>
      <c r="D44" s="20" t="s">
        <v>228</v>
      </c>
      <c r="E44" s="20" t="s">
        <v>229</v>
      </c>
      <c r="F44" s="19" t="s">
        <v>230</v>
      </c>
      <c r="G44" s="20" t="s">
        <v>231</v>
      </c>
      <c r="H44" s="20" t="s">
        <v>232</v>
      </c>
      <c r="I44" s="20">
        <v>33.3717</v>
      </c>
      <c r="J44" s="20">
        <v>33.3717</v>
      </c>
      <c r="K44" s="20"/>
      <c r="L44" s="19"/>
      <c r="M44" s="20"/>
      <c r="N44" s="19" t="s">
        <v>35</v>
      </c>
      <c r="O44" s="39" t="s">
        <v>233</v>
      </c>
      <c r="P44" s="39" t="s">
        <v>37</v>
      </c>
      <c r="Q44" s="19" t="s">
        <v>38</v>
      </c>
      <c r="R44" s="19" t="s">
        <v>39</v>
      </c>
      <c r="S44" s="19" t="s">
        <v>40</v>
      </c>
      <c r="T44" s="19" t="s">
        <v>41</v>
      </c>
      <c r="U44" s="20"/>
      <c r="V44" s="7"/>
    </row>
    <row r="45" s="1" customFormat="1" ht="52" customHeight="1" spans="1:22">
      <c r="A45" s="19">
        <v>38</v>
      </c>
      <c r="B45" s="19" t="s">
        <v>28</v>
      </c>
      <c r="C45" s="19" t="s">
        <v>29</v>
      </c>
      <c r="D45" s="20" t="s">
        <v>234</v>
      </c>
      <c r="E45" s="20" t="s">
        <v>235</v>
      </c>
      <c r="F45" s="19" t="s">
        <v>236</v>
      </c>
      <c r="G45" s="20" t="s">
        <v>237</v>
      </c>
      <c r="H45" s="20" t="s">
        <v>238</v>
      </c>
      <c r="I45" s="20">
        <v>32.033</v>
      </c>
      <c r="J45" s="20">
        <v>32.033</v>
      </c>
      <c r="K45" s="20"/>
      <c r="L45" s="19"/>
      <c r="M45" s="20"/>
      <c r="N45" s="19" t="s">
        <v>35</v>
      </c>
      <c r="O45" s="39" t="s">
        <v>239</v>
      </c>
      <c r="P45" s="39" t="s">
        <v>37</v>
      </c>
      <c r="Q45" s="19" t="s">
        <v>38</v>
      </c>
      <c r="R45" s="19" t="s">
        <v>39</v>
      </c>
      <c r="S45" s="19" t="s">
        <v>40</v>
      </c>
      <c r="T45" s="19" t="s">
        <v>41</v>
      </c>
      <c r="U45" s="20"/>
      <c r="V45" s="7"/>
    </row>
    <row r="46" s="1" customFormat="1" ht="52" customHeight="1" spans="1:22">
      <c r="A46" s="19">
        <v>39</v>
      </c>
      <c r="B46" s="19" t="s">
        <v>28</v>
      </c>
      <c r="C46" s="19" t="s">
        <v>29</v>
      </c>
      <c r="D46" s="20" t="s">
        <v>240</v>
      </c>
      <c r="E46" s="20" t="s">
        <v>241</v>
      </c>
      <c r="F46" s="19" t="s">
        <v>242</v>
      </c>
      <c r="G46" s="20" t="s">
        <v>237</v>
      </c>
      <c r="H46" s="20" t="s">
        <v>243</v>
      </c>
      <c r="I46" s="40">
        <v>7.5637</v>
      </c>
      <c r="J46" s="40">
        <v>7.5637</v>
      </c>
      <c r="K46" s="20"/>
      <c r="L46" s="19"/>
      <c r="M46" s="20"/>
      <c r="N46" s="19" t="s">
        <v>35</v>
      </c>
      <c r="O46" s="39" t="s">
        <v>244</v>
      </c>
      <c r="P46" s="39" t="s">
        <v>37</v>
      </c>
      <c r="Q46" s="19" t="s">
        <v>38</v>
      </c>
      <c r="R46" s="19" t="s">
        <v>39</v>
      </c>
      <c r="S46" s="19" t="s">
        <v>40</v>
      </c>
      <c r="T46" s="19" t="s">
        <v>41</v>
      </c>
      <c r="U46" s="20"/>
      <c r="V46" s="7"/>
    </row>
    <row r="47" s="1" customFormat="1" ht="52" customHeight="1" spans="1:22">
      <c r="A47" s="19">
        <v>40</v>
      </c>
      <c r="B47" s="19" t="s">
        <v>28</v>
      </c>
      <c r="C47" s="19" t="s">
        <v>29</v>
      </c>
      <c r="D47" s="20" t="s">
        <v>245</v>
      </c>
      <c r="E47" s="20" t="s">
        <v>246</v>
      </c>
      <c r="F47" s="19" t="s">
        <v>247</v>
      </c>
      <c r="G47" s="20" t="s">
        <v>237</v>
      </c>
      <c r="H47" s="20" t="s">
        <v>248</v>
      </c>
      <c r="I47" s="40">
        <v>12.0064</v>
      </c>
      <c r="J47" s="40">
        <v>12.0064</v>
      </c>
      <c r="K47" s="20"/>
      <c r="L47" s="19"/>
      <c r="M47" s="20"/>
      <c r="N47" s="19" t="s">
        <v>35</v>
      </c>
      <c r="O47" s="39" t="s">
        <v>249</v>
      </c>
      <c r="P47" s="39" t="s">
        <v>37</v>
      </c>
      <c r="Q47" s="19" t="s">
        <v>38</v>
      </c>
      <c r="R47" s="19" t="s">
        <v>39</v>
      </c>
      <c r="S47" s="19" t="s">
        <v>40</v>
      </c>
      <c r="T47" s="19" t="s">
        <v>41</v>
      </c>
      <c r="U47" s="20"/>
      <c r="V47" s="7"/>
    </row>
    <row r="48" s="1" customFormat="1" ht="52" customHeight="1" spans="1:22">
      <c r="A48" s="19">
        <v>41</v>
      </c>
      <c r="B48" s="19" t="s">
        <v>28</v>
      </c>
      <c r="C48" s="19" t="s">
        <v>29</v>
      </c>
      <c r="D48" s="22" t="s">
        <v>250</v>
      </c>
      <c r="E48" s="22" t="s">
        <v>251</v>
      </c>
      <c r="F48" s="19" t="s">
        <v>252</v>
      </c>
      <c r="G48" s="22" t="s">
        <v>237</v>
      </c>
      <c r="H48" s="22" t="s">
        <v>253</v>
      </c>
      <c r="I48" s="42">
        <v>7.4359</v>
      </c>
      <c r="J48" s="42">
        <v>7.4359</v>
      </c>
      <c r="K48" s="20"/>
      <c r="L48" s="19"/>
      <c r="M48" s="20"/>
      <c r="N48" s="19" t="s">
        <v>35</v>
      </c>
      <c r="O48" s="41" t="s">
        <v>254</v>
      </c>
      <c r="P48" s="41" t="s">
        <v>37</v>
      </c>
      <c r="Q48" s="19" t="s">
        <v>38</v>
      </c>
      <c r="R48" s="19" t="s">
        <v>39</v>
      </c>
      <c r="S48" s="19" t="s">
        <v>40</v>
      </c>
      <c r="T48" s="19" t="s">
        <v>41</v>
      </c>
      <c r="U48" s="20"/>
      <c r="V48" s="7"/>
    </row>
    <row r="49" s="1" customFormat="1" ht="52" customHeight="1" spans="1:22">
      <c r="A49" s="19">
        <v>42</v>
      </c>
      <c r="B49" s="19" t="s">
        <v>28</v>
      </c>
      <c r="C49" s="19" t="s">
        <v>29</v>
      </c>
      <c r="D49" s="22" t="s">
        <v>255</v>
      </c>
      <c r="E49" s="22" t="s">
        <v>256</v>
      </c>
      <c r="F49" s="19" t="s">
        <v>257</v>
      </c>
      <c r="G49" s="19" t="s">
        <v>237</v>
      </c>
      <c r="H49" s="22" t="s">
        <v>258</v>
      </c>
      <c r="I49" s="42">
        <v>75.3043</v>
      </c>
      <c r="J49" s="42">
        <v>75.3043</v>
      </c>
      <c r="K49" s="20"/>
      <c r="L49" s="19"/>
      <c r="M49" s="20"/>
      <c r="N49" s="19" t="s">
        <v>35</v>
      </c>
      <c r="O49" s="41" t="s">
        <v>259</v>
      </c>
      <c r="P49" s="41" t="s">
        <v>37</v>
      </c>
      <c r="Q49" s="19" t="s">
        <v>38</v>
      </c>
      <c r="R49" s="19" t="s">
        <v>39</v>
      </c>
      <c r="S49" s="19" t="s">
        <v>40</v>
      </c>
      <c r="T49" s="19" t="s">
        <v>41</v>
      </c>
      <c r="U49" s="20"/>
      <c r="V49" s="7"/>
    </row>
    <row r="50" s="1" customFormat="1" ht="52" customHeight="1" spans="1:22">
      <c r="A50" s="19">
        <v>43</v>
      </c>
      <c r="B50" s="19" t="s">
        <v>28</v>
      </c>
      <c r="C50" s="19" t="s">
        <v>29</v>
      </c>
      <c r="D50" s="20" t="s">
        <v>260</v>
      </c>
      <c r="E50" s="20" t="s">
        <v>261</v>
      </c>
      <c r="F50" s="19" t="s">
        <v>262</v>
      </c>
      <c r="G50" s="20" t="s">
        <v>263</v>
      </c>
      <c r="H50" s="20" t="s">
        <v>264</v>
      </c>
      <c r="I50" s="20">
        <v>18.001</v>
      </c>
      <c r="J50" s="20">
        <v>18.001</v>
      </c>
      <c r="K50" s="20"/>
      <c r="L50" s="19"/>
      <c r="M50" s="20"/>
      <c r="N50" s="19" t="s">
        <v>35</v>
      </c>
      <c r="O50" s="39" t="s">
        <v>265</v>
      </c>
      <c r="P50" s="39" t="s">
        <v>37</v>
      </c>
      <c r="Q50" s="19" t="s">
        <v>38</v>
      </c>
      <c r="R50" s="19" t="s">
        <v>39</v>
      </c>
      <c r="S50" s="19" t="s">
        <v>40</v>
      </c>
      <c r="T50" s="19" t="s">
        <v>41</v>
      </c>
      <c r="U50" s="20"/>
      <c r="V50" s="7"/>
    </row>
    <row r="51" s="1" customFormat="1" ht="52" customHeight="1" spans="1:22">
      <c r="A51" s="19">
        <v>44</v>
      </c>
      <c r="B51" s="19" t="s">
        <v>28</v>
      </c>
      <c r="C51" s="19" t="s">
        <v>29</v>
      </c>
      <c r="D51" s="20" t="s">
        <v>266</v>
      </c>
      <c r="E51" s="20" t="s">
        <v>267</v>
      </c>
      <c r="F51" s="19" t="s">
        <v>268</v>
      </c>
      <c r="G51" s="20" t="s">
        <v>263</v>
      </c>
      <c r="H51" s="20" t="s">
        <v>269</v>
      </c>
      <c r="I51" s="20">
        <v>85.8961</v>
      </c>
      <c r="J51" s="20">
        <v>85.8961</v>
      </c>
      <c r="K51" s="20"/>
      <c r="L51" s="19"/>
      <c r="M51" s="20"/>
      <c r="N51" s="19" t="s">
        <v>35</v>
      </c>
      <c r="O51" s="39" t="s">
        <v>270</v>
      </c>
      <c r="P51" s="39" t="s">
        <v>37</v>
      </c>
      <c r="Q51" s="19" t="s">
        <v>38</v>
      </c>
      <c r="R51" s="19" t="s">
        <v>39</v>
      </c>
      <c r="S51" s="19" t="s">
        <v>40</v>
      </c>
      <c r="T51" s="19" t="s">
        <v>41</v>
      </c>
      <c r="U51" s="20"/>
      <c r="V51" s="7"/>
    </row>
    <row r="52" s="1" customFormat="1" ht="52" customHeight="1" spans="1:22">
      <c r="A52" s="19">
        <v>45</v>
      </c>
      <c r="B52" s="19" t="s">
        <v>28</v>
      </c>
      <c r="C52" s="19" t="s">
        <v>29</v>
      </c>
      <c r="D52" s="20" t="s">
        <v>271</v>
      </c>
      <c r="E52" s="20" t="s">
        <v>272</v>
      </c>
      <c r="F52" s="19" t="s">
        <v>273</v>
      </c>
      <c r="G52" s="20" t="s">
        <v>263</v>
      </c>
      <c r="H52" s="20" t="s">
        <v>274</v>
      </c>
      <c r="I52" s="20">
        <v>13.6056</v>
      </c>
      <c r="J52" s="20">
        <v>13.6056</v>
      </c>
      <c r="K52" s="20"/>
      <c r="L52" s="19"/>
      <c r="M52" s="20"/>
      <c r="N52" s="19" t="s">
        <v>35</v>
      </c>
      <c r="O52" s="39" t="s">
        <v>275</v>
      </c>
      <c r="P52" s="39" t="s">
        <v>37</v>
      </c>
      <c r="Q52" s="19" t="s">
        <v>38</v>
      </c>
      <c r="R52" s="19" t="s">
        <v>39</v>
      </c>
      <c r="S52" s="19" t="s">
        <v>40</v>
      </c>
      <c r="T52" s="19" t="s">
        <v>41</v>
      </c>
      <c r="U52" s="20"/>
      <c r="V52" s="7"/>
    </row>
    <row r="53" s="1" customFormat="1" ht="52" customHeight="1" spans="1:22">
      <c r="A53" s="19">
        <v>46</v>
      </c>
      <c r="B53" s="19" t="s">
        <v>28</v>
      </c>
      <c r="C53" s="19" t="s">
        <v>29</v>
      </c>
      <c r="D53" s="20" t="s">
        <v>276</v>
      </c>
      <c r="E53" s="20" t="s">
        <v>277</v>
      </c>
      <c r="F53" s="19" t="s">
        <v>278</v>
      </c>
      <c r="G53" s="20" t="s">
        <v>279</v>
      </c>
      <c r="H53" s="20" t="s">
        <v>280</v>
      </c>
      <c r="I53" s="20">
        <v>30.3286</v>
      </c>
      <c r="J53" s="20">
        <v>30.3286</v>
      </c>
      <c r="K53" s="20"/>
      <c r="L53" s="19"/>
      <c r="M53" s="20"/>
      <c r="N53" s="19" t="s">
        <v>35</v>
      </c>
      <c r="O53" s="39" t="s">
        <v>281</v>
      </c>
      <c r="P53" s="39" t="s">
        <v>37</v>
      </c>
      <c r="Q53" s="19" t="s">
        <v>38</v>
      </c>
      <c r="R53" s="19" t="s">
        <v>39</v>
      </c>
      <c r="S53" s="19" t="s">
        <v>40</v>
      </c>
      <c r="T53" s="19" t="s">
        <v>41</v>
      </c>
      <c r="U53" s="20"/>
      <c r="V53" s="7"/>
    </row>
    <row r="54" s="1" customFormat="1" ht="52" customHeight="1" spans="1:22">
      <c r="A54" s="19">
        <v>47</v>
      </c>
      <c r="B54" s="19" t="s">
        <v>28</v>
      </c>
      <c r="C54" s="19" t="s">
        <v>29</v>
      </c>
      <c r="D54" s="20" t="s">
        <v>282</v>
      </c>
      <c r="E54" s="20" t="s">
        <v>283</v>
      </c>
      <c r="F54" s="19" t="s">
        <v>284</v>
      </c>
      <c r="G54" s="20" t="s">
        <v>279</v>
      </c>
      <c r="H54" s="20" t="s">
        <v>285</v>
      </c>
      <c r="I54" s="40">
        <v>45.7187</v>
      </c>
      <c r="J54" s="40">
        <v>45.7187</v>
      </c>
      <c r="K54" s="20"/>
      <c r="L54" s="19"/>
      <c r="M54" s="20"/>
      <c r="N54" s="19" t="s">
        <v>35</v>
      </c>
      <c r="O54" s="39" t="s">
        <v>286</v>
      </c>
      <c r="P54" s="39" t="s">
        <v>37</v>
      </c>
      <c r="Q54" s="19" t="s">
        <v>38</v>
      </c>
      <c r="R54" s="19" t="s">
        <v>39</v>
      </c>
      <c r="S54" s="19" t="s">
        <v>40</v>
      </c>
      <c r="T54" s="19" t="s">
        <v>41</v>
      </c>
      <c r="U54" s="20"/>
      <c r="V54" s="7"/>
    </row>
    <row r="55" s="1" customFormat="1" ht="52" customHeight="1" spans="1:22">
      <c r="A55" s="19">
        <v>48</v>
      </c>
      <c r="B55" s="19" t="s">
        <v>28</v>
      </c>
      <c r="C55" s="19" t="s">
        <v>29</v>
      </c>
      <c r="D55" s="20" t="s">
        <v>287</v>
      </c>
      <c r="E55" s="20" t="s">
        <v>288</v>
      </c>
      <c r="F55" s="19" t="s">
        <v>289</v>
      </c>
      <c r="G55" s="20" t="s">
        <v>290</v>
      </c>
      <c r="H55" s="20" t="s">
        <v>291</v>
      </c>
      <c r="I55" s="20">
        <v>41.13</v>
      </c>
      <c r="J55" s="20">
        <v>41.13</v>
      </c>
      <c r="K55" s="20"/>
      <c r="L55" s="19"/>
      <c r="M55" s="20"/>
      <c r="N55" s="19" t="s">
        <v>35</v>
      </c>
      <c r="O55" s="39" t="s">
        <v>292</v>
      </c>
      <c r="P55" s="39" t="s">
        <v>37</v>
      </c>
      <c r="Q55" s="19" t="s">
        <v>38</v>
      </c>
      <c r="R55" s="19" t="s">
        <v>39</v>
      </c>
      <c r="S55" s="19" t="s">
        <v>40</v>
      </c>
      <c r="T55" s="19" t="s">
        <v>41</v>
      </c>
      <c r="U55" s="20"/>
      <c r="V55" s="7"/>
    </row>
    <row r="56" s="1" customFormat="1" ht="70" customHeight="1" spans="1:22">
      <c r="A56" s="19">
        <v>49</v>
      </c>
      <c r="B56" s="19" t="s">
        <v>28</v>
      </c>
      <c r="C56" s="19" t="s">
        <v>29</v>
      </c>
      <c r="D56" s="21" t="s">
        <v>293</v>
      </c>
      <c r="E56" s="21" t="s">
        <v>294</v>
      </c>
      <c r="F56" s="19">
        <f>I56</f>
        <v>60</v>
      </c>
      <c r="G56" s="21" t="s">
        <v>104</v>
      </c>
      <c r="H56" s="21" t="s">
        <v>295</v>
      </c>
      <c r="I56" s="43">
        <v>60</v>
      </c>
      <c r="J56" s="43">
        <v>60</v>
      </c>
      <c r="K56" s="43"/>
      <c r="L56" s="43"/>
      <c r="M56" s="43"/>
      <c r="N56" s="19" t="s">
        <v>296</v>
      </c>
      <c r="O56" s="19" t="s">
        <v>297</v>
      </c>
      <c r="P56" s="19" t="s">
        <v>298</v>
      </c>
      <c r="Q56" s="48" t="s">
        <v>38</v>
      </c>
      <c r="R56" s="48" t="s">
        <v>39</v>
      </c>
      <c r="S56" s="48" t="s">
        <v>40</v>
      </c>
      <c r="T56" s="19" t="s">
        <v>41</v>
      </c>
      <c r="U56" s="19"/>
      <c r="V56" s="7"/>
    </row>
    <row r="57" s="1" customFormat="1" ht="70" customHeight="1" spans="1:22">
      <c r="A57" s="19">
        <v>50</v>
      </c>
      <c r="B57" s="19" t="s">
        <v>28</v>
      </c>
      <c r="C57" s="19" t="s">
        <v>29</v>
      </c>
      <c r="D57" s="21" t="s">
        <v>299</v>
      </c>
      <c r="E57" s="21" t="s">
        <v>300</v>
      </c>
      <c r="F57" s="19">
        <f>I57</f>
        <v>100</v>
      </c>
      <c r="G57" s="21" t="s">
        <v>231</v>
      </c>
      <c r="H57" s="21" t="s">
        <v>301</v>
      </c>
      <c r="I57" s="43">
        <v>100</v>
      </c>
      <c r="J57" s="43">
        <v>100</v>
      </c>
      <c r="K57" s="43"/>
      <c r="L57" s="43"/>
      <c r="M57" s="43"/>
      <c r="N57" s="19" t="s">
        <v>296</v>
      </c>
      <c r="O57" s="19" t="s">
        <v>302</v>
      </c>
      <c r="P57" s="19" t="s">
        <v>303</v>
      </c>
      <c r="Q57" s="48" t="s">
        <v>38</v>
      </c>
      <c r="R57" s="48" t="s">
        <v>39</v>
      </c>
      <c r="S57" s="48" t="s">
        <v>40</v>
      </c>
      <c r="T57" s="19" t="s">
        <v>41</v>
      </c>
      <c r="U57" s="19"/>
      <c r="V57" s="7"/>
    </row>
    <row r="58" s="1" customFormat="1" ht="70" customHeight="1" spans="1:22">
      <c r="A58" s="19">
        <v>51</v>
      </c>
      <c r="B58" s="19" t="s">
        <v>28</v>
      </c>
      <c r="C58" s="19" t="s">
        <v>29</v>
      </c>
      <c r="D58" s="21" t="s">
        <v>304</v>
      </c>
      <c r="E58" s="21" t="s">
        <v>305</v>
      </c>
      <c r="F58" s="19">
        <f>I58</f>
        <v>70</v>
      </c>
      <c r="G58" s="21" t="s">
        <v>33</v>
      </c>
      <c r="H58" s="21" t="s">
        <v>306</v>
      </c>
      <c r="I58" s="43">
        <v>70</v>
      </c>
      <c r="J58" s="43">
        <v>70</v>
      </c>
      <c r="K58" s="43"/>
      <c r="L58" s="43"/>
      <c r="M58" s="43"/>
      <c r="N58" s="19" t="s">
        <v>296</v>
      </c>
      <c r="O58" s="19" t="s">
        <v>307</v>
      </c>
      <c r="P58" s="19" t="s">
        <v>303</v>
      </c>
      <c r="Q58" s="48" t="s">
        <v>38</v>
      </c>
      <c r="R58" s="48" t="s">
        <v>39</v>
      </c>
      <c r="S58" s="48" t="s">
        <v>40</v>
      </c>
      <c r="T58" s="19" t="s">
        <v>41</v>
      </c>
      <c r="U58" s="19"/>
      <c r="V58" s="7"/>
    </row>
    <row r="59" s="1" customFormat="1" ht="75" customHeight="1" spans="1:22">
      <c r="A59" s="19">
        <v>52</v>
      </c>
      <c r="B59" s="19" t="s">
        <v>28</v>
      </c>
      <c r="C59" s="19" t="s">
        <v>29</v>
      </c>
      <c r="D59" s="23" t="s">
        <v>308</v>
      </c>
      <c r="E59" s="23" t="s">
        <v>309</v>
      </c>
      <c r="F59" s="23">
        <v>100</v>
      </c>
      <c r="G59" s="23" t="s">
        <v>310</v>
      </c>
      <c r="H59" s="23" t="s">
        <v>311</v>
      </c>
      <c r="I59" s="23">
        <v>100</v>
      </c>
      <c r="J59" s="23">
        <v>100</v>
      </c>
      <c r="K59" s="43"/>
      <c r="L59" s="43"/>
      <c r="M59" s="43"/>
      <c r="N59" s="19" t="s">
        <v>296</v>
      </c>
      <c r="O59" s="19" t="s">
        <v>312</v>
      </c>
      <c r="P59" s="19" t="s">
        <v>298</v>
      </c>
      <c r="Q59" s="48" t="s">
        <v>38</v>
      </c>
      <c r="R59" s="48" t="s">
        <v>39</v>
      </c>
      <c r="S59" s="48" t="s">
        <v>40</v>
      </c>
      <c r="T59" s="19" t="s">
        <v>41</v>
      </c>
      <c r="U59" s="19"/>
      <c r="V59" s="7"/>
    </row>
    <row r="60" s="1" customFormat="1" ht="75" customHeight="1" spans="1:22">
      <c r="A60" s="19">
        <v>53</v>
      </c>
      <c r="B60" s="19" t="s">
        <v>28</v>
      </c>
      <c r="C60" s="19" t="s">
        <v>313</v>
      </c>
      <c r="D60" s="23" t="s">
        <v>314</v>
      </c>
      <c r="E60" s="23" t="s">
        <v>315</v>
      </c>
      <c r="F60" s="23">
        <f>2416*600/10000</f>
        <v>144.96</v>
      </c>
      <c r="G60" s="23" t="s">
        <v>121</v>
      </c>
      <c r="H60" s="23" t="s">
        <v>316</v>
      </c>
      <c r="I60" s="23">
        <v>128.23</v>
      </c>
      <c r="J60" s="23">
        <v>103.23</v>
      </c>
      <c r="K60" s="43"/>
      <c r="L60" s="43"/>
      <c r="M60" s="43">
        <v>25</v>
      </c>
      <c r="N60" s="19" t="s">
        <v>317</v>
      </c>
      <c r="O60" s="19" t="s">
        <v>318</v>
      </c>
      <c r="P60" s="19" t="s">
        <v>319</v>
      </c>
      <c r="Q60" s="48" t="s">
        <v>38</v>
      </c>
      <c r="R60" s="48" t="s">
        <v>39</v>
      </c>
      <c r="S60" s="48" t="s">
        <v>40</v>
      </c>
      <c r="T60" s="19" t="s">
        <v>41</v>
      </c>
      <c r="U60" s="19"/>
      <c r="V60" s="7"/>
    </row>
    <row r="61" s="1" customFormat="1" ht="63" customHeight="1" spans="1:22">
      <c r="A61" s="19">
        <v>54</v>
      </c>
      <c r="B61" s="19" t="s">
        <v>28</v>
      </c>
      <c r="C61" s="19" t="s">
        <v>313</v>
      </c>
      <c r="D61" s="24" t="s">
        <v>320</v>
      </c>
      <c r="E61" s="23" t="s">
        <v>321</v>
      </c>
      <c r="F61" s="25">
        <f>1341*700/10000</f>
        <v>93.87</v>
      </c>
      <c r="G61" s="24" t="s">
        <v>263</v>
      </c>
      <c r="H61" s="26" t="s">
        <v>291</v>
      </c>
      <c r="I61" s="25">
        <v>77.87</v>
      </c>
      <c r="J61" s="25">
        <v>62.87</v>
      </c>
      <c r="K61" s="43"/>
      <c r="L61" s="43"/>
      <c r="M61" s="43">
        <v>15</v>
      </c>
      <c r="N61" s="19" t="s">
        <v>317</v>
      </c>
      <c r="O61" s="19" t="s">
        <v>318</v>
      </c>
      <c r="P61" s="19" t="s">
        <v>319</v>
      </c>
      <c r="Q61" s="48" t="s">
        <v>38</v>
      </c>
      <c r="R61" s="48" t="s">
        <v>39</v>
      </c>
      <c r="S61" s="48" t="s">
        <v>40</v>
      </c>
      <c r="T61" s="19" t="s">
        <v>41</v>
      </c>
      <c r="U61" s="19"/>
      <c r="V61" s="7"/>
    </row>
    <row r="62" s="1" customFormat="1" ht="63" customHeight="1" spans="1:22">
      <c r="A62" s="19">
        <v>55</v>
      </c>
      <c r="B62" s="19" t="s">
        <v>28</v>
      </c>
      <c r="C62" s="19" t="s">
        <v>313</v>
      </c>
      <c r="D62" s="23" t="s">
        <v>322</v>
      </c>
      <c r="E62" s="23" t="s">
        <v>323</v>
      </c>
      <c r="F62" s="23">
        <f>1761*600/10000</f>
        <v>105.66</v>
      </c>
      <c r="G62" s="23" t="s">
        <v>173</v>
      </c>
      <c r="H62" s="26" t="s">
        <v>324</v>
      </c>
      <c r="I62" s="23">
        <v>89.66</v>
      </c>
      <c r="J62" s="23">
        <v>72.66</v>
      </c>
      <c r="K62" s="43"/>
      <c r="L62" s="43"/>
      <c r="M62" s="43">
        <v>17</v>
      </c>
      <c r="N62" s="19" t="s">
        <v>317</v>
      </c>
      <c r="O62" s="19" t="s">
        <v>318</v>
      </c>
      <c r="P62" s="19" t="s">
        <v>319</v>
      </c>
      <c r="Q62" s="48" t="s">
        <v>38</v>
      </c>
      <c r="R62" s="48" t="s">
        <v>39</v>
      </c>
      <c r="S62" s="48" t="s">
        <v>40</v>
      </c>
      <c r="T62" s="19" t="s">
        <v>41</v>
      </c>
      <c r="U62" s="19"/>
      <c r="V62" s="7"/>
    </row>
    <row r="63" s="1" customFormat="1" ht="63" customHeight="1" spans="1:22">
      <c r="A63" s="19">
        <v>56</v>
      </c>
      <c r="B63" s="19" t="s">
        <v>28</v>
      </c>
      <c r="C63" s="19" t="s">
        <v>313</v>
      </c>
      <c r="D63" s="23" t="s">
        <v>325</v>
      </c>
      <c r="E63" s="23" t="s">
        <v>326</v>
      </c>
      <c r="F63" s="23">
        <f>3000*600/10000</f>
        <v>180</v>
      </c>
      <c r="G63" s="23" t="s">
        <v>327</v>
      </c>
      <c r="H63" s="23" t="s">
        <v>328</v>
      </c>
      <c r="I63" s="23">
        <v>164</v>
      </c>
      <c r="J63" s="23">
        <v>132</v>
      </c>
      <c r="K63" s="43"/>
      <c r="L63" s="43"/>
      <c r="M63" s="43">
        <v>32</v>
      </c>
      <c r="N63" s="19" t="s">
        <v>317</v>
      </c>
      <c r="O63" s="19" t="s">
        <v>318</v>
      </c>
      <c r="P63" s="19" t="s">
        <v>319</v>
      </c>
      <c r="Q63" s="48" t="s">
        <v>38</v>
      </c>
      <c r="R63" s="48" t="s">
        <v>39</v>
      </c>
      <c r="S63" s="48" t="s">
        <v>40</v>
      </c>
      <c r="T63" s="19" t="s">
        <v>41</v>
      </c>
      <c r="U63" s="19"/>
      <c r="V63" s="7"/>
    </row>
    <row r="64" s="1" customFormat="1" ht="63" customHeight="1" spans="1:22">
      <c r="A64" s="19">
        <v>57</v>
      </c>
      <c r="B64" s="19" t="s">
        <v>28</v>
      </c>
      <c r="C64" s="19" t="s">
        <v>313</v>
      </c>
      <c r="D64" s="23" t="s">
        <v>329</v>
      </c>
      <c r="E64" s="23" t="s">
        <v>330</v>
      </c>
      <c r="F64" s="23">
        <f>2304*600/10000</f>
        <v>138.24</v>
      </c>
      <c r="G64" s="23" t="s">
        <v>98</v>
      </c>
      <c r="H64" s="23" t="s">
        <v>331</v>
      </c>
      <c r="I64" s="23">
        <v>122.24</v>
      </c>
      <c r="J64" s="23">
        <v>98.24</v>
      </c>
      <c r="K64" s="43"/>
      <c r="L64" s="43"/>
      <c r="M64" s="43">
        <v>24</v>
      </c>
      <c r="N64" s="19" t="s">
        <v>317</v>
      </c>
      <c r="O64" s="19" t="s">
        <v>318</v>
      </c>
      <c r="P64" s="19" t="s">
        <v>319</v>
      </c>
      <c r="Q64" s="48" t="s">
        <v>38</v>
      </c>
      <c r="R64" s="48" t="s">
        <v>39</v>
      </c>
      <c r="S64" s="48" t="s">
        <v>40</v>
      </c>
      <c r="T64" s="19" t="s">
        <v>41</v>
      </c>
      <c r="U64" s="19"/>
      <c r="V64" s="7"/>
    </row>
    <row r="65" s="1" customFormat="1" ht="63" customHeight="1" spans="1:22">
      <c r="A65" s="19">
        <v>58</v>
      </c>
      <c r="B65" s="19" t="s">
        <v>28</v>
      </c>
      <c r="C65" s="19" t="s">
        <v>313</v>
      </c>
      <c r="D65" s="23" t="s">
        <v>332</v>
      </c>
      <c r="E65" s="49" t="s">
        <v>333</v>
      </c>
      <c r="F65" s="23">
        <f>3900*600/10000</f>
        <v>234</v>
      </c>
      <c r="G65" s="23" t="s">
        <v>327</v>
      </c>
      <c r="H65" s="23" t="s">
        <v>334</v>
      </c>
      <c r="I65" s="23">
        <v>218</v>
      </c>
      <c r="J65" s="23">
        <v>175</v>
      </c>
      <c r="K65" s="43"/>
      <c r="L65" s="43"/>
      <c r="M65" s="43">
        <v>43</v>
      </c>
      <c r="N65" s="19" t="s">
        <v>317</v>
      </c>
      <c r="O65" s="19" t="s">
        <v>318</v>
      </c>
      <c r="P65" s="19" t="s">
        <v>319</v>
      </c>
      <c r="Q65" s="48" t="s">
        <v>38</v>
      </c>
      <c r="R65" s="48" t="s">
        <v>39</v>
      </c>
      <c r="S65" s="48" t="s">
        <v>40</v>
      </c>
      <c r="T65" s="19" t="s">
        <v>41</v>
      </c>
      <c r="U65" s="19"/>
      <c r="V65" s="7"/>
    </row>
    <row r="66" s="1" customFormat="1" ht="67" customHeight="1" spans="1:22">
      <c r="A66" s="19">
        <v>59</v>
      </c>
      <c r="B66" s="19" t="s">
        <v>28</v>
      </c>
      <c r="C66" s="19" t="s">
        <v>28</v>
      </c>
      <c r="D66" s="21" t="s">
        <v>335</v>
      </c>
      <c r="E66" s="21" t="s">
        <v>336</v>
      </c>
      <c r="F66" s="19">
        <f>I66</f>
        <v>90</v>
      </c>
      <c r="G66" s="21" t="s">
        <v>173</v>
      </c>
      <c r="H66" s="21" t="s">
        <v>337</v>
      </c>
      <c r="I66" s="43">
        <v>90</v>
      </c>
      <c r="J66" s="43">
        <v>90</v>
      </c>
      <c r="K66" s="43"/>
      <c r="L66" s="43"/>
      <c r="M66" s="43"/>
      <c r="N66" s="19" t="s">
        <v>317</v>
      </c>
      <c r="O66" s="19" t="s">
        <v>338</v>
      </c>
      <c r="P66" s="19" t="s">
        <v>338</v>
      </c>
      <c r="Q66" s="48" t="s">
        <v>38</v>
      </c>
      <c r="R66" s="48" t="s">
        <v>39</v>
      </c>
      <c r="S66" s="48" t="s">
        <v>40</v>
      </c>
      <c r="T66" s="19" t="s">
        <v>41</v>
      </c>
      <c r="U66" s="19"/>
      <c r="V66" s="7"/>
    </row>
    <row r="67" s="1" customFormat="1" ht="63" customHeight="1" spans="1:22">
      <c r="A67" s="19">
        <v>60</v>
      </c>
      <c r="B67" s="19" t="s">
        <v>28</v>
      </c>
      <c r="C67" s="19" t="s">
        <v>339</v>
      </c>
      <c r="D67" s="21" t="s">
        <v>340</v>
      </c>
      <c r="E67" s="21" t="s">
        <v>341</v>
      </c>
      <c r="F67" s="19">
        <f>I67</f>
        <v>30</v>
      </c>
      <c r="G67" s="21" t="s">
        <v>157</v>
      </c>
      <c r="H67" s="21" t="s">
        <v>342</v>
      </c>
      <c r="I67" s="43">
        <v>30</v>
      </c>
      <c r="J67" s="43">
        <v>30</v>
      </c>
      <c r="K67" s="43"/>
      <c r="L67" s="43"/>
      <c r="M67" s="43"/>
      <c r="N67" s="19" t="s">
        <v>317</v>
      </c>
      <c r="O67" s="19" t="s">
        <v>343</v>
      </c>
      <c r="P67" s="19" t="s">
        <v>344</v>
      </c>
      <c r="Q67" s="48" t="s">
        <v>38</v>
      </c>
      <c r="R67" s="48" t="s">
        <v>39</v>
      </c>
      <c r="S67" s="48" t="s">
        <v>40</v>
      </c>
      <c r="T67" s="19" t="s">
        <v>41</v>
      </c>
      <c r="U67" s="19"/>
      <c r="V67" s="7"/>
    </row>
    <row r="68" s="1" customFormat="1" ht="63" customHeight="1" spans="1:22">
      <c r="A68" s="19">
        <v>61</v>
      </c>
      <c r="B68" s="19" t="s">
        <v>28</v>
      </c>
      <c r="C68" s="19" t="s">
        <v>28</v>
      </c>
      <c r="D68" s="21" t="s">
        <v>345</v>
      </c>
      <c r="E68" s="21" t="s">
        <v>346</v>
      </c>
      <c r="F68" s="19">
        <f>I68</f>
        <v>300</v>
      </c>
      <c r="G68" s="21" t="s">
        <v>104</v>
      </c>
      <c r="H68" s="21" t="s">
        <v>347</v>
      </c>
      <c r="I68" s="43">
        <v>300</v>
      </c>
      <c r="J68" s="43">
        <v>300</v>
      </c>
      <c r="K68" s="43"/>
      <c r="L68" s="43"/>
      <c r="M68" s="43"/>
      <c r="N68" s="19" t="s">
        <v>317</v>
      </c>
      <c r="O68" s="19" t="s">
        <v>348</v>
      </c>
      <c r="P68" s="19" t="s">
        <v>349</v>
      </c>
      <c r="Q68" s="48" t="s">
        <v>38</v>
      </c>
      <c r="R68" s="48" t="s">
        <v>39</v>
      </c>
      <c r="S68" s="48" t="s">
        <v>40</v>
      </c>
      <c r="T68" s="19" t="s">
        <v>41</v>
      </c>
      <c r="U68" s="19"/>
      <c r="V68" s="7"/>
    </row>
    <row r="69" s="1" customFormat="1" ht="63" customHeight="1" spans="1:22">
      <c r="A69" s="19">
        <v>62</v>
      </c>
      <c r="B69" s="19" t="s">
        <v>28</v>
      </c>
      <c r="C69" s="19" t="s">
        <v>28</v>
      </c>
      <c r="D69" s="23" t="s">
        <v>350</v>
      </c>
      <c r="E69" s="23" t="s">
        <v>351</v>
      </c>
      <c r="F69" s="19">
        <v>70</v>
      </c>
      <c r="G69" s="21" t="s">
        <v>279</v>
      </c>
      <c r="H69" s="21" t="s">
        <v>352</v>
      </c>
      <c r="I69" s="43">
        <v>70</v>
      </c>
      <c r="J69" s="43">
        <v>70</v>
      </c>
      <c r="K69" s="43"/>
      <c r="L69" s="43"/>
      <c r="M69" s="43"/>
      <c r="N69" s="19" t="s">
        <v>317</v>
      </c>
      <c r="O69" s="19" t="s">
        <v>353</v>
      </c>
      <c r="P69" s="19" t="s">
        <v>344</v>
      </c>
      <c r="Q69" s="48"/>
      <c r="R69" s="48"/>
      <c r="S69" s="48"/>
      <c r="T69" s="19"/>
      <c r="U69" s="69"/>
      <c r="V69" s="7"/>
    </row>
    <row r="70" s="1" customFormat="1" ht="63" customHeight="1" spans="1:22">
      <c r="A70" s="19">
        <v>63</v>
      </c>
      <c r="B70" s="19" t="s">
        <v>28</v>
      </c>
      <c r="C70" s="19" t="s">
        <v>29</v>
      </c>
      <c r="D70" s="21" t="s">
        <v>354</v>
      </c>
      <c r="E70" s="21" t="s">
        <v>355</v>
      </c>
      <c r="F70" s="19">
        <f t="shared" ref="F70:F77" si="1">I70</f>
        <v>190</v>
      </c>
      <c r="G70" s="21" t="s">
        <v>327</v>
      </c>
      <c r="H70" s="21" t="s">
        <v>356</v>
      </c>
      <c r="I70" s="43">
        <v>190</v>
      </c>
      <c r="J70" s="43"/>
      <c r="K70" s="43"/>
      <c r="L70" s="43"/>
      <c r="M70" s="43">
        <v>190</v>
      </c>
      <c r="N70" s="19" t="s">
        <v>357</v>
      </c>
      <c r="O70" s="19" t="s">
        <v>358</v>
      </c>
      <c r="P70" s="19" t="s">
        <v>37</v>
      </c>
      <c r="Q70" s="48" t="s">
        <v>38</v>
      </c>
      <c r="R70" s="48" t="s">
        <v>39</v>
      </c>
      <c r="S70" s="48" t="s">
        <v>40</v>
      </c>
      <c r="T70" s="19" t="s">
        <v>41</v>
      </c>
      <c r="U70" s="19"/>
      <c r="V70" s="7"/>
    </row>
    <row r="71" s="1" customFormat="1" ht="63" customHeight="1" spans="1:22">
      <c r="A71" s="19">
        <v>64</v>
      </c>
      <c r="B71" s="19" t="s">
        <v>28</v>
      </c>
      <c r="C71" s="19" t="s">
        <v>359</v>
      </c>
      <c r="D71" s="21" t="s">
        <v>360</v>
      </c>
      <c r="E71" s="21" t="s">
        <v>361</v>
      </c>
      <c r="F71" s="19">
        <f t="shared" si="1"/>
        <v>130</v>
      </c>
      <c r="G71" s="21" t="s">
        <v>279</v>
      </c>
      <c r="H71" s="21" t="s">
        <v>362</v>
      </c>
      <c r="I71" s="43">
        <v>130</v>
      </c>
      <c r="J71" s="43"/>
      <c r="K71" s="43">
        <v>130</v>
      </c>
      <c r="L71" s="43"/>
      <c r="M71" s="43"/>
      <c r="N71" s="19" t="s">
        <v>357</v>
      </c>
      <c r="O71" s="19" t="s">
        <v>363</v>
      </c>
      <c r="P71" s="19" t="s">
        <v>37</v>
      </c>
      <c r="Q71" s="48" t="s">
        <v>38</v>
      </c>
      <c r="R71" s="48" t="s">
        <v>39</v>
      </c>
      <c r="S71" s="48" t="s">
        <v>40</v>
      </c>
      <c r="T71" s="19" t="s">
        <v>41</v>
      </c>
      <c r="U71" s="19"/>
      <c r="V71" s="7"/>
    </row>
    <row r="72" s="1" customFormat="1" ht="72" customHeight="1" spans="1:22">
      <c r="A72" s="19">
        <v>65</v>
      </c>
      <c r="B72" s="19" t="s">
        <v>28</v>
      </c>
      <c r="C72" s="19" t="s">
        <v>359</v>
      </c>
      <c r="D72" s="21" t="s">
        <v>364</v>
      </c>
      <c r="E72" s="21" t="s">
        <v>365</v>
      </c>
      <c r="F72" s="19">
        <f t="shared" si="1"/>
        <v>150</v>
      </c>
      <c r="G72" s="21" t="s">
        <v>204</v>
      </c>
      <c r="H72" s="21" t="s">
        <v>366</v>
      </c>
      <c r="I72" s="43">
        <v>150</v>
      </c>
      <c r="J72" s="43">
        <v>45</v>
      </c>
      <c r="K72" s="43"/>
      <c r="L72" s="43"/>
      <c r="M72" s="43">
        <v>105</v>
      </c>
      <c r="N72" s="19" t="s">
        <v>357</v>
      </c>
      <c r="O72" s="19" t="s">
        <v>367</v>
      </c>
      <c r="P72" s="19" t="s">
        <v>367</v>
      </c>
      <c r="Q72" s="48" t="s">
        <v>38</v>
      </c>
      <c r="R72" s="48" t="s">
        <v>39</v>
      </c>
      <c r="S72" s="48" t="s">
        <v>40</v>
      </c>
      <c r="T72" s="19" t="s">
        <v>41</v>
      </c>
      <c r="U72" s="19"/>
      <c r="V72" s="7"/>
    </row>
    <row r="73" s="1" customFormat="1" ht="81" customHeight="1" spans="1:22">
      <c r="A73" s="19">
        <v>66</v>
      </c>
      <c r="B73" s="19" t="s">
        <v>28</v>
      </c>
      <c r="C73" s="19" t="s">
        <v>28</v>
      </c>
      <c r="D73" s="21" t="s">
        <v>368</v>
      </c>
      <c r="E73" s="21" t="s">
        <v>369</v>
      </c>
      <c r="F73" s="19">
        <f t="shared" si="1"/>
        <v>290</v>
      </c>
      <c r="G73" s="21" t="s">
        <v>173</v>
      </c>
      <c r="H73" s="21" t="s">
        <v>337</v>
      </c>
      <c r="I73" s="43">
        <v>290</v>
      </c>
      <c r="J73" s="43"/>
      <c r="K73" s="43">
        <v>290</v>
      </c>
      <c r="L73" s="43"/>
      <c r="M73" s="43"/>
      <c r="N73" s="19" t="s">
        <v>357</v>
      </c>
      <c r="O73" s="19" t="s">
        <v>370</v>
      </c>
      <c r="P73" s="19" t="s">
        <v>371</v>
      </c>
      <c r="Q73" s="48" t="s">
        <v>38</v>
      </c>
      <c r="R73" s="48" t="s">
        <v>39</v>
      </c>
      <c r="S73" s="48" t="s">
        <v>40</v>
      </c>
      <c r="T73" s="19" t="s">
        <v>41</v>
      </c>
      <c r="U73" s="19"/>
      <c r="V73" s="7"/>
    </row>
    <row r="74" s="1" customFormat="1" ht="48" customHeight="1" spans="1:22">
      <c r="A74" s="19">
        <v>67</v>
      </c>
      <c r="B74" s="19" t="s">
        <v>28</v>
      </c>
      <c r="C74" s="19" t="s">
        <v>359</v>
      </c>
      <c r="D74" s="21" t="s">
        <v>372</v>
      </c>
      <c r="E74" s="21" t="s">
        <v>373</v>
      </c>
      <c r="F74" s="19">
        <f t="shared" si="1"/>
        <v>110</v>
      </c>
      <c r="G74" s="21" t="s">
        <v>327</v>
      </c>
      <c r="H74" s="21" t="s">
        <v>374</v>
      </c>
      <c r="I74" s="43">
        <v>110</v>
      </c>
      <c r="J74" s="43"/>
      <c r="K74" s="43">
        <v>110</v>
      </c>
      <c r="L74" s="43"/>
      <c r="M74" s="43"/>
      <c r="N74" s="19" t="s">
        <v>357</v>
      </c>
      <c r="O74" s="19" t="s">
        <v>375</v>
      </c>
      <c r="P74" s="19" t="s">
        <v>37</v>
      </c>
      <c r="Q74" s="48" t="s">
        <v>38</v>
      </c>
      <c r="R74" s="48" t="s">
        <v>39</v>
      </c>
      <c r="S74" s="48" t="s">
        <v>40</v>
      </c>
      <c r="T74" s="19" t="s">
        <v>41</v>
      </c>
      <c r="U74" s="19"/>
      <c r="V74" s="7"/>
    </row>
    <row r="75" s="1" customFormat="1" ht="61" customHeight="1" spans="1:22">
      <c r="A75" s="19">
        <v>68</v>
      </c>
      <c r="B75" s="19" t="s">
        <v>28</v>
      </c>
      <c r="C75" s="19" t="s">
        <v>359</v>
      </c>
      <c r="D75" s="21" t="s">
        <v>376</v>
      </c>
      <c r="E75" s="21" t="s">
        <v>377</v>
      </c>
      <c r="F75" s="19">
        <f t="shared" si="1"/>
        <v>50</v>
      </c>
      <c r="G75" s="21" t="s">
        <v>327</v>
      </c>
      <c r="H75" s="21" t="s">
        <v>378</v>
      </c>
      <c r="I75" s="43">
        <v>50</v>
      </c>
      <c r="J75" s="43"/>
      <c r="K75" s="43">
        <v>50</v>
      </c>
      <c r="L75" s="43"/>
      <c r="M75" s="43"/>
      <c r="N75" s="19" t="s">
        <v>357</v>
      </c>
      <c r="O75" s="19" t="s">
        <v>379</v>
      </c>
      <c r="P75" s="19" t="s">
        <v>37</v>
      </c>
      <c r="Q75" s="48" t="s">
        <v>38</v>
      </c>
      <c r="R75" s="48" t="s">
        <v>39</v>
      </c>
      <c r="S75" s="48" t="s">
        <v>40</v>
      </c>
      <c r="T75" s="19" t="s">
        <v>41</v>
      </c>
      <c r="U75" s="19"/>
      <c r="V75" s="7"/>
    </row>
    <row r="76" s="1" customFormat="1" ht="44" customHeight="1" spans="1:22">
      <c r="A76" s="19">
        <v>69</v>
      </c>
      <c r="B76" s="19" t="s">
        <v>28</v>
      </c>
      <c r="C76" s="19" t="s">
        <v>359</v>
      </c>
      <c r="D76" s="21" t="s">
        <v>380</v>
      </c>
      <c r="E76" s="21" t="s">
        <v>381</v>
      </c>
      <c r="F76" s="19">
        <f t="shared" si="1"/>
        <v>63</v>
      </c>
      <c r="G76" s="21" t="s">
        <v>327</v>
      </c>
      <c r="H76" s="21" t="s">
        <v>382</v>
      </c>
      <c r="I76" s="43">
        <v>63</v>
      </c>
      <c r="J76" s="43"/>
      <c r="K76" s="43">
        <v>63</v>
      </c>
      <c r="L76" s="43"/>
      <c r="M76" s="43"/>
      <c r="N76" s="19" t="s">
        <v>357</v>
      </c>
      <c r="O76" s="19" t="s">
        <v>383</v>
      </c>
      <c r="P76" s="19" t="s">
        <v>37</v>
      </c>
      <c r="Q76" s="48" t="s">
        <v>38</v>
      </c>
      <c r="R76" s="48" t="s">
        <v>39</v>
      </c>
      <c r="S76" s="48" t="s">
        <v>40</v>
      </c>
      <c r="T76" s="19" t="s">
        <v>41</v>
      </c>
      <c r="U76" s="19"/>
      <c r="V76" s="7"/>
    </row>
    <row r="77" s="1" customFormat="1" ht="112" customHeight="1" spans="1:22">
      <c r="A77" s="19">
        <v>70</v>
      </c>
      <c r="B77" s="19" t="s">
        <v>28</v>
      </c>
      <c r="C77" s="19" t="s">
        <v>384</v>
      </c>
      <c r="D77" s="21" t="s">
        <v>385</v>
      </c>
      <c r="E77" s="21" t="s">
        <v>386</v>
      </c>
      <c r="F77" s="19">
        <f t="shared" si="1"/>
        <v>398</v>
      </c>
      <c r="G77" s="21" t="s">
        <v>115</v>
      </c>
      <c r="H77" s="21" t="s">
        <v>387</v>
      </c>
      <c r="I77" s="43">
        <v>398</v>
      </c>
      <c r="J77" s="43">
        <v>398</v>
      </c>
      <c r="K77" s="43"/>
      <c r="L77" s="43"/>
      <c r="M77" s="43"/>
      <c r="N77" s="19" t="s">
        <v>388</v>
      </c>
      <c r="O77" s="19" t="s">
        <v>389</v>
      </c>
      <c r="P77" s="19" t="s">
        <v>390</v>
      </c>
      <c r="Q77" s="48" t="s">
        <v>38</v>
      </c>
      <c r="R77" s="48" t="s">
        <v>39</v>
      </c>
      <c r="S77" s="48" t="s">
        <v>40</v>
      </c>
      <c r="T77" s="19" t="s">
        <v>41</v>
      </c>
      <c r="U77" s="19"/>
      <c r="V77" s="7"/>
    </row>
    <row r="78" s="2" customFormat="1" ht="48" customHeight="1" spans="1:22">
      <c r="A78" s="19">
        <v>71</v>
      </c>
      <c r="B78" s="21" t="s">
        <v>28</v>
      </c>
      <c r="C78" s="21" t="s">
        <v>384</v>
      </c>
      <c r="D78" s="22" t="s">
        <v>391</v>
      </c>
      <c r="E78" s="22" t="s">
        <v>392</v>
      </c>
      <c r="F78" s="21">
        <v>200</v>
      </c>
      <c r="G78" s="50" t="s">
        <v>290</v>
      </c>
      <c r="H78" s="51"/>
      <c r="I78" s="22">
        <v>200</v>
      </c>
      <c r="J78" s="22">
        <v>200</v>
      </c>
      <c r="K78" s="59"/>
      <c r="L78" s="59"/>
      <c r="M78" s="59"/>
      <c r="N78" s="22" t="s">
        <v>388</v>
      </c>
      <c r="O78" s="22" t="s">
        <v>393</v>
      </c>
      <c r="P78" s="52" t="s">
        <v>394</v>
      </c>
      <c r="Q78" s="52" t="s">
        <v>395</v>
      </c>
      <c r="R78" s="52" t="s">
        <v>396</v>
      </c>
      <c r="S78" s="52" t="s">
        <v>397</v>
      </c>
      <c r="T78" s="52" t="s">
        <v>398</v>
      </c>
      <c r="U78" s="59"/>
      <c r="V78" s="7"/>
    </row>
    <row r="79" s="3" customFormat="1" ht="76" customHeight="1" spans="1:22">
      <c r="A79" s="19">
        <v>72</v>
      </c>
      <c r="B79" s="21" t="s">
        <v>399</v>
      </c>
      <c r="C79" s="52" t="s">
        <v>400</v>
      </c>
      <c r="D79" s="52" t="s">
        <v>401</v>
      </c>
      <c r="E79" s="52" t="s">
        <v>402</v>
      </c>
      <c r="F79" s="21">
        <f>I79</f>
        <v>310</v>
      </c>
      <c r="G79" s="50" t="s">
        <v>403</v>
      </c>
      <c r="H79" s="51"/>
      <c r="I79" s="60">
        <v>310</v>
      </c>
      <c r="J79" s="60"/>
      <c r="K79" s="60"/>
      <c r="L79" s="60"/>
      <c r="M79" s="60">
        <v>310</v>
      </c>
      <c r="N79" s="22" t="s">
        <v>388</v>
      </c>
      <c r="O79" s="52" t="s">
        <v>404</v>
      </c>
      <c r="P79" s="52" t="s">
        <v>405</v>
      </c>
      <c r="Q79" s="48" t="s">
        <v>38</v>
      </c>
      <c r="R79" s="48" t="s">
        <v>39</v>
      </c>
      <c r="S79" s="48" t="s">
        <v>40</v>
      </c>
      <c r="T79" s="19" t="s">
        <v>41</v>
      </c>
      <c r="U79" s="70"/>
      <c r="V79" s="7"/>
    </row>
    <row r="80" s="1" customFormat="1" ht="32" customHeight="1" spans="1:22">
      <c r="A80" s="12" t="s">
        <v>406</v>
      </c>
      <c r="B80" s="12"/>
      <c r="C80" s="12"/>
      <c r="D80" s="12"/>
      <c r="E80" s="12"/>
      <c r="F80" s="12"/>
      <c r="G80" s="12"/>
      <c r="H80" s="12"/>
      <c r="I80" s="61">
        <f>SUM(I81:I173)</f>
        <v>14456.04</v>
      </c>
      <c r="J80" s="61">
        <f>SUM(J81:J173)</f>
        <v>7157.04</v>
      </c>
      <c r="K80" s="61">
        <f>SUM(K81:K173)</f>
        <v>1422</v>
      </c>
      <c r="L80" s="61">
        <f>SUM(L81:L173)</f>
        <v>2038</v>
      </c>
      <c r="M80" s="61">
        <f>SUM(M81:M173)</f>
        <v>3839.00000000001</v>
      </c>
      <c r="N80" s="21"/>
      <c r="O80" s="57"/>
      <c r="P80" s="57"/>
      <c r="Q80" s="57"/>
      <c r="R80" s="57"/>
      <c r="S80" s="57"/>
      <c r="T80" s="57"/>
      <c r="U80" s="19"/>
      <c r="V80" s="7"/>
    </row>
    <row r="81" s="3" customFormat="1" ht="71" customHeight="1" spans="1:22">
      <c r="A81" s="19">
        <v>1</v>
      </c>
      <c r="B81" s="21" t="s">
        <v>399</v>
      </c>
      <c r="C81" s="52" t="s">
        <v>407</v>
      </c>
      <c r="D81" s="52" t="s">
        <v>408</v>
      </c>
      <c r="E81" s="52" t="s">
        <v>409</v>
      </c>
      <c r="F81" s="21">
        <f t="shared" ref="F81:F90" si="2">I81</f>
        <v>400</v>
      </c>
      <c r="G81" s="22" t="s">
        <v>410</v>
      </c>
      <c r="H81" s="22"/>
      <c r="I81" s="60">
        <v>400</v>
      </c>
      <c r="J81" s="60"/>
      <c r="K81" s="60">
        <v>380</v>
      </c>
      <c r="L81" s="60"/>
      <c r="M81" s="60">
        <v>20</v>
      </c>
      <c r="N81" s="62" t="s">
        <v>357</v>
      </c>
      <c r="O81" s="52" t="s">
        <v>411</v>
      </c>
      <c r="P81" s="52" t="s">
        <v>411</v>
      </c>
      <c r="Q81" s="48" t="s">
        <v>412</v>
      </c>
      <c r="R81" s="48" t="s">
        <v>39</v>
      </c>
      <c r="S81" s="48" t="s">
        <v>40</v>
      </c>
      <c r="T81" s="19" t="s">
        <v>41</v>
      </c>
      <c r="U81" s="70"/>
      <c r="V81" s="7"/>
    </row>
    <row r="82" s="3" customFormat="1" ht="71" customHeight="1" spans="1:22">
      <c r="A82" s="19">
        <v>2</v>
      </c>
      <c r="B82" s="21" t="s">
        <v>399</v>
      </c>
      <c r="C82" s="52" t="s">
        <v>407</v>
      </c>
      <c r="D82" s="52" t="s">
        <v>413</v>
      </c>
      <c r="E82" s="52" t="s">
        <v>414</v>
      </c>
      <c r="F82" s="21">
        <f t="shared" si="2"/>
        <v>240</v>
      </c>
      <c r="G82" s="22" t="s">
        <v>410</v>
      </c>
      <c r="H82" s="22"/>
      <c r="I82" s="60">
        <v>240</v>
      </c>
      <c r="J82" s="60">
        <v>200</v>
      </c>
      <c r="K82" s="60"/>
      <c r="L82" s="60"/>
      <c r="M82" s="60">
        <v>40</v>
      </c>
      <c r="N82" s="62" t="s">
        <v>357</v>
      </c>
      <c r="O82" s="52" t="s">
        <v>411</v>
      </c>
      <c r="P82" s="52" t="s">
        <v>411</v>
      </c>
      <c r="Q82" s="48" t="s">
        <v>412</v>
      </c>
      <c r="R82" s="48" t="s">
        <v>39</v>
      </c>
      <c r="S82" s="48" t="s">
        <v>40</v>
      </c>
      <c r="T82" s="19" t="s">
        <v>41</v>
      </c>
      <c r="U82" s="70"/>
      <c r="V82" s="7"/>
    </row>
    <row r="83" s="1" customFormat="1" ht="56" customHeight="1" spans="1:22">
      <c r="A83" s="19">
        <v>3</v>
      </c>
      <c r="B83" s="21" t="s">
        <v>399</v>
      </c>
      <c r="C83" s="21" t="s">
        <v>415</v>
      </c>
      <c r="D83" s="21" t="s">
        <v>416</v>
      </c>
      <c r="E83" s="53" t="s">
        <v>417</v>
      </c>
      <c r="F83" s="21">
        <f t="shared" si="2"/>
        <v>1500</v>
      </c>
      <c r="G83" s="54" t="s">
        <v>418</v>
      </c>
      <c r="H83" s="54"/>
      <c r="I83" s="61">
        <v>1500</v>
      </c>
      <c r="J83" s="61">
        <v>1000</v>
      </c>
      <c r="K83" s="61"/>
      <c r="L83" s="61"/>
      <c r="M83" s="61">
        <v>500</v>
      </c>
      <c r="N83" s="21" t="s">
        <v>419</v>
      </c>
      <c r="O83" s="53" t="s">
        <v>420</v>
      </c>
      <c r="P83" s="63" t="s">
        <v>420</v>
      </c>
      <c r="Q83" s="48" t="s">
        <v>412</v>
      </c>
      <c r="R83" s="48" t="s">
        <v>421</v>
      </c>
      <c r="S83" s="48" t="s">
        <v>422</v>
      </c>
      <c r="T83" s="48" t="s">
        <v>422</v>
      </c>
      <c r="U83" s="19"/>
      <c r="V83" s="7"/>
    </row>
    <row r="84" s="3" customFormat="1" ht="71" customHeight="1" spans="1:22">
      <c r="A84" s="19">
        <v>4</v>
      </c>
      <c r="B84" s="21" t="s">
        <v>399</v>
      </c>
      <c r="C84" s="52" t="s">
        <v>423</v>
      </c>
      <c r="D84" s="52" t="s">
        <v>424</v>
      </c>
      <c r="E84" s="52" t="s">
        <v>425</v>
      </c>
      <c r="F84" s="21">
        <f t="shared" si="2"/>
        <v>150</v>
      </c>
      <c r="G84" s="22" t="s">
        <v>410</v>
      </c>
      <c r="H84" s="22"/>
      <c r="I84" s="60">
        <v>150</v>
      </c>
      <c r="J84" s="60">
        <v>150</v>
      </c>
      <c r="K84" s="60"/>
      <c r="L84" s="60"/>
      <c r="M84" s="60"/>
      <c r="N84" s="62" t="s">
        <v>426</v>
      </c>
      <c r="O84" s="52" t="s">
        <v>427</v>
      </c>
      <c r="P84" s="52" t="s">
        <v>427</v>
      </c>
      <c r="Q84" s="48" t="s">
        <v>412</v>
      </c>
      <c r="R84" s="48" t="s">
        <v>428</v>
      </c>
      <c r="S84" s="48" t="s">
        <v>422</v>
      </c>
      <c r="T84" s="48" t="s">
        <v>422</v>
      </c>
      <c r="U84" s="70"/>
      <c r="V84" s="7"/>
    </row>
    <row r="85" s="3" customFormat="1" ht="71" customHeight="1" spans="1:22">
      <c r="A85" s="19">
        <v>5</v>
      </c>
      <c r="B85" s="21" t="s">
        <v>399</v>
      </c>
      <c r="C85" s="52" t="s">
        <v>429</v>
      </c>
      <c r="D85" s="52" t="s">
        <v>430</v>
      </c>
      <c r="E85" s="52" t="s">
        <v>431</v>
      </c>
      <c r="F85" s="21">
        <f t="shared" si="2"/>
        <v>850</v>
      </c>
      <c r="G85" s="22" t="s">
        <v>410</v>
      </c>
      <c r="H85" s="22"/>
      <c r="I85" s="60">
        <v>850</v>
      </c>
      <c r="J85" s="60">
        <v>850</v>
      </c>
      <c r="K85" s="60"/>
      <c r="L85" s="60"/>
      <c r="M85" s="60"/>
      <c r="N85" s="62" t="s">
        <v>426</v>
      </c>
      <c r="O85" s="52" t="s">
        <v>432</v>
      </c>
      <c r="P85" s="52" t="s">
        <v>433</v>
      </c>
      <c r="Q85" s="48" t="s">
        <v>412</v>
      </c>
      <c r="R85" s="48" t="s">
        <v>421</v>
      </c>
      <c r="S85" s="48" t="s">
        <v>422</v>
      </c>
      <c r="T85" s="48" t="s">
        <v>422</v>
      </c>
      <c r="U85" s="70"/>
      <c r="V85" s="7"/>
    </row>
    <row r="86" s="1" customFormat="1" ht="89" customHeight="1" spans="1:22">
      <c r="A86" s="19">
        <v>6</v>
      </c>
      <c r="B86" s="21" t="s">
        <v>399</v>
      </c>
      <c r="C86" s="21" t="s">
        <v>400</v>
      </c>
      <c r="D86" s="22" t="s">
        <v>434</v>
      </c>
      <c r="E86" s="22" t="s">
        <v>435</v>
      </c>
      <c r="F86" s="21">
        <f t="shared" si="2"/>
        <v>330</v>
      </c>
      <c r="G86" s="22" t="s">
        <v>436</v>
      </c>
      <c r="H86" s="22" t="s">
        <v>437</v>
      </c>
      <c r="I86" s="64">
        <v>330</v>
      </c>
      <c r="J86" s="65">
        <v>198</v>
      </c>
      <c r="K86" s="61">
        <v>132</v>
      </c>
      <c r="L86" s="61"/>
      <c r="M86" s="61"/>
      <c r="N86" s="21" t="s">
        <v>438</v>
      </c>
      <c r="O86" s="21" t="s">
        <v>439</v>
      </c>
      <c r="P86" s="21" t="s">
        <v>439</v>
      </c>
      <c r="Q86" s="48" t="s">
        <v>38</v>
      </c>
      <c r="R86" s="48" t="s">
        <v>39</v>
      </c>
      <c r="S86" s="48" t="s">
        <v>40</v>
      </c>
      <c r="T86" s="19" t="s">
        <v>41</v>
      </c>
      <c r="U86" s="19"/>
      <c r="V86" s="7"/>
    </row>
    <row r="87" s="1" customFormat="1" ht="89" customHeight="1" spans="1:22">
      <c r="A87" s="19">
        <v>7</v>
      </c>
      <c r="B87" s="21" t="s">
        <v>399</v>
      </c>
      <c r="C87" s="21" t="s">
        <v>400</v>
      </c>
      <c r="D87" s="22" t="s">
        <v>440</v>
      </c>
      <c r="E87" s="22" t="s">
        <v>435</v>
      </c>
      <c r="F87" s="21">
        <f t="shared" si="2"/>
        <v>330</v>
      </c>
      <c r="G87" s="55" t="s">
        <v>310</v>
      </c>
      <c r="H87" s="56"/>
      <c r="I87" s="64">
        <v>330</v>
      </c>
      <c r="J87" s="65">
        <v>198</v>
      </c>
      <c r="K87" s="61">
        <v>132</v>
      </c>
      <c r="L87" s="61"/>
      <c r="M87" s="61"/>
      <c r="N87" s="21" t="s">
        <v>438</v>
      </c>
      <c r="O87" s="21" t="s">
        <v>439</v>
      </c>
      <c r="P87" s="21" t="s">
        <v>439</v>
      </c>
      <c r="Q87" s="48" t="s">
        <v>38</v>
      </c>
      <c r="R87" s="48" t="s">
        <v>39</v>
      </c>
      <c r="S87" s="48" t="s">
        <v>40</v>
      </c>
      <c r="T87" s="19" t="s">
        <v>41</v>
      </c>
      <c r="U87" s="19"/>
      <c r="V87" s="7"/>
    </row>
    <row r="88" s="4" customFormat="1" ht="89" customHeight="1" spans="1:22">
      <c r="A88" s="19">
        <v>8</v>
      </c>
      <c r="B88" s="21" t="s">
        <v>399</v>
      </c>
      <c r="C88" s="21" t="s">
        <v>400</v>
      </c>
      <c r="D88" s="22" t="s">
        <v>441</v>
      </c>
      <c r="E88" s="22" t="s">
        <v>435</v>
      </c>
      <c r="F88" s="21">
        <f t="shared" si="2"/>
        <v>330</v>
      </c>
      <c r="G88" s="22" t="s">
        <v>210</v>
      </c>
      <c r="H88" s="22" t="s">
        <v>442</v>
      </c>
      <c r="I88" s="66">
        <v>330</v>
      </c>
      <c r="J88" s="65">
        <v>198</v>
      </c>
      <c r="K88" s="61">
        <v>132</v>
      </c>
      <c r="L88" s="61"/>
      <c r="M88" s="61"/>
      <c r="N88" s="21" t="s">
        <v>438</v>
      </c>
      <c r="O88" s="21" t="s">
        <v>439</v>
      </c>
      <c r="P88" s="21" t="s">
        <v>439</v>
      </c>
      <c r="Q88" s="48" t="s">
        <v>38</v>
      </c>
      <c r="R88" s="48" t="s">
        <v>39</v>
      </c>
      <c r="S88" s="48" t="s">
        <v>40</v>
      </c>
      <c r="T88" s="19" t="s">
        <v>41</v>
      </c>
      <c r="U88" s="19"/>
      <c r="V88" s="7"/>
    </row>
    <row r="89" s="1" customFormat="1" ht="89" customHeight="1" spans="1:22">
      <c r="A89" s="19">
        <v>9</v>
      </c>
      <c r="B89" s="21" t="s">
        <v>399</v>
      </c>
      <c r="C89" s="21" t="s">
        <v>400</v>
      </c>
      <c r="D89" s="22" t="s">
        <v>443</v>
      </c>
      <c r="E89" s="22" t="s">
        <v>435</v>
      </c>
      <c r="F89" s="21">
        <f t="shared" si="2"/>
        <v>330</v>
      </c>
      <c r="G89" s="55" t="s">
        <v>121</v>
      </c>
      <c r="H89" s="56"/>
      <c r="I89" s="64">
        <v>330</v>
      </c>
      <c r="J89" s="65">
        <v>198</v>
      </c>
      <c r="K89" s="61">
        <v>132</v>
      </c>
      <c r="L89" s="61"/>
      <c r="M89" s="61"/>
      <c r="N89" s="21" t="s">
        <v>438</v>
      </c>
      <c r="O89" s="21" t="s">
        <v>439</v>
      </c>
      <c r="P89" s="21" t="s">
        <v>439</v>
      </c>
      <c r="Q89" s="48" t="s">
        <v>38</v>
      </c>
      <c r="R89" s="48" t="s">
        <v>39</v>
      </c>
      <c r="S89" s="48" t="s">
        <v>40</v>
      </c>
      <c r="T89" s="19" t="s">
        <v>41</v>
      </c>
      <c r="U89" s="19"/>
      <c r="V89" s="7"/>
    </row>
    <row r="90" s="1" customFormat="1" ht="89" customHeight="1" spans="1:22">
      <c r="A90" s="19">
        <v>10</v>
      </c>
      <c r="B90" s="21" t="s">
        <v>399</v>
      </c>
      <c r="C90" s="21" t="s">
        <v>400</v>
      </c>
      <c r="D90" s="22" t="s">
        <v>444</v>
      </c>
      <c r="E90" s="22" t="s">
        <v>435</v>
      </c>
      <c r="F90" s="21">
        <f t="shared" si="2"/>
        <v>330</v>
      </c>
      <c r="G90" s="55" t="s">
        <v>263</v>
      </c>
      <c r="H90" s="56"/>
      <c r="I90" s="64">
        <v>330</v>
      </c>
      <c r="J90" s="61">
        <v>330</v>
      </c>
      <c r="K90" s="61"/>
      <c r="L90" s="61"/>
      <c r="M90" s="61"/>
      <c r="N90" s="21" t="s">
        <v>438</v>
      </c>
      <c r="O90" s="21" t="s">
        <v>439</v>
      </c>
      <c r="P90" s="21" t="s">
        <v>439</v>
      </c>
      <c r="Q90" s="48" t="s">
        <v>38</v>
      </c>
      <c r="R90" s="48" t="s">
        <v>39</v>
      </c>
      <c r="S90" s="48" t="s">
        <v>40</v>
      </c>
      <c r="T90" s="19" t="s">
        <v>41</v>
      </c>
      <c r="U90" s="19"/>
      <c r="V90" s="7"/>
    </row>
    <row r="91" s="1" customFormat="1" ht="65" customHeight="1" spans="1:22">
      <c r="A91" s="19">
        <v>11</v>
      </c>
      <c r="B91" s="21" t="s">
        <v>399</v>
      </c>
      <c r="C91" s="21" t="s">
        <v>445</v>
      </c>
      <c r="D91" s="22" t="s">
        <v>446</v>
      </c>
      <c r="E91" s="22" t="s">
        <v>447</v>
      </c>
      <c r="F91" s="21">
        <v>195</v>
      </c>
      <c r="G91" s="55" t="s">
        <v>279</v>
      </c>
      <c r="H91" s="56" t="s">
        <v>352</v>
      </c>
      <c r="I91" s="64">
        <v>200</v>
      </c>
      <c r="J91" s="61">
        <v>60</v>
      </c>
      <c r="K91" s="61"/>
      <c r="L91" s="61"/>
      <c r="M91" s="61">
        <v>140</v>
      </c>
      <c r="N91" s="21" t="s">
        <v>438</v>
      </c>
      <c r="O91" s="21" t="s">
        <v>448</v>
      </c>
      <c r="P91" s="21" t="s">
        <v>449</v>
      </c>
      <c r="Q91" s="48" t="s">
        <v>38</v>
      </c>
      <c r="R91" s="48" t="s">
        <v>450</v>
      </c>
      <c r="S91" s="48" t="s">
        <v>40</v>
      </c>
      <c r="T91" s="19" t="s">
        <v>41</v>
      </c>
      <c r="U91" s="19"/>
      <c r="V91" s="7"/>
    </row>
    <row r="92" s="1" customFormat="1" ht="65" customHeight="1" spans="1:22">
      <c r="A92" s="19">
        <v>12</v>
      </c>
      <c r="B92" s="21" t="s">
        <v>399</v>
      </c>
      <c r="C92" s="21" t="s">
        <v>451</v>
      </c>
      <c r="D92" s="21" t="s">
        <v>452</v>
      </c>
      <c r="E92" s="21" t="s">
        <v>453</v>
      </c>
      <c r="F92" s="21">
        <f>I92</f>
        <v>200</v>
      </c>
      <c r="G92" s="22" t="s">
        <v>98</v>
      </c>
      <c r="H92" s="22" t="s">
        <v>454</v>
      </c>
      <c r="I92" s="64">
        <v>200</v>
      </c>
      <c r="J92" s="61"/>
      <c r="K92" s="61"/>
      <c r="L92" s="61">
        <v>60</v>
      </c>
      <c r="M92" s="61">
        <v>140</v>
      </c>
      <c r="N92" s="21" t="s">
        <v>438</v>
      </c>
      <c r="O92" s="21" t="s">
        <v>455</v>
      </c>
      <c r="P92" s="21" t="s">
        <v>455</v>
      </c>
      <c r="Q92" s="48" t="s">
        <v>38</v>
      </c>
      <c r="R92" s="48" t="s">
        <v>39</v>
      </c>
      <c r="S92" s="48" t="s">
        <v>40</v>
      </c>
      <c r="T92" s="19" t="s">
        <v>41</v>
      </c>
      <c r="U92" s="19"/>
      <c r="V92" s="7"/>
    </row>
    <row r="93" s="1" customFormat="1" ht="76" customHeight="1" spans="1:22">
      <c r="A93" s="19">
        <v>13</v>
      </c>
      <c r="B93" s="21" t="s">
        <v>399</v>
      </c>
      <c r="C93" s="21" t="s">
        <v>456</v>
      </c>
      <c r="D93" s="21" t="s">
        <v>457</v>
      </c>
      <c r="E93" s="53" t="s">
        <v>458</v>
      </c>
      <c r="F93" s="21">
        <f t="shared" ref="F93:F98" si="3">I93</f>
        <v>270</v>
      </c>
      <c r="G93" s="22" t="s">
        <v>104</v>
      </c>
      <c r="H93" s="22" t="s">
        <v>295</v>
      </c>
      <c r="I93" s="64">
        <v>270</v>
      </c>
      <c r="J93" s="61">
        <v>94</v>
      </c>
      <c r="K93" s="61">
        <v>14</v>
      </c>
      <c r="L93" s="61">
        <v>79.8</v>
      </c>
      <c r="M93" s="61">
        <v>82.2</v>
      </c>
      <c r="N93" s="21" t="s">
        <v>438</v>
      </c>
      <c r="O93" s="53" t="s">
        <v>459</v>
      </c>
      <c r="P93" s="53" t="s">
        <v>459</v>
      </c>
      <c r="Q93" s="48" t="s">
        <v>38</v>
      </c>
      <c r="R93" s="48" t="s">
        <v>39</v>
      </c>
      <c r="S93" s="48" t="s">
        <v>40</v>
      </c>
      <c r="T93" s="19" t="s">
        <v>41</v>
      </c>
      <c r="U93" s="19"/>
      <c r="V93" s="7"/>
    </row>
    <row r="94" s="5" customFormat="1" ht="60" customHeight="1" spans="1:22">
      <c r="A94" s="19">
        <v>14</v>
      </c>
      <c r="B94" s="21" t="s">
        <v>399</v>
      </c>
      <c r="C94" s="21" t="s">
        <v>456</v>
      </c>
      <c r="D94" s="57" t="s">
        <v>460</v>
      </c>
      <c r="E94" s="53" t="s">
        <v>461</v>
      </c>
      <c r="F94" s="21">
        <f t="shared" si="3"/>
        <v>100</v>
      </c>
      <c r="G94" s="22" t="s">
        <v>436</v>
      </c>
      <c r="H94" s="22" t="s">
        <v>462</v>
      </c>
      <c r="I94" s="64">
        <v>100</v>
      </c>
      <c r="J94" s="61">
        <v>100</v>
      </c>
      <c r="K94" s="61"/>
      <c r="L94" s="61"/>
      <c r="M94" s="61"/>
      <c r="N94" s="21" t="s">
        <v>438</v>
      </c>
      <c r="O94" s="53" t="s">
        <v>463</v>
      </c>
      <c r="P94" s="53" t="s">
        <v>463</v>
      </c>
      <c r="Q94" s="48" t="s">
        <v>38</v>
      </c>
      <c r="R94" s="48" t="s">
        <v>39</v>
      </c>
      <c r="S94" s="48" t="s">
        <v>40</v>
      </c>
      <c r="T94" s="19" t="s">
        <v>41</v>
      </c>
      <c r="U94" s="19"/>
      <c r="V94" s="7"/>
    </row>
    <row r="95" s="5" customFormat="1" ht="96" customHeight="1" spans="1:22">
      <c r="A95" s="19">
        <v>15</v>
      </c>
      <c r="B95" s="21" t="s">
        <v>399</v>
      </c>
      <c r="C95" s="21" t="s">
        <v>456</v>
      </c>
      <c r="D95" s="21" t="s">
        <v>464</v>
      </c>
      <c r="E95" s="53" t="s">
        <v>465</v>
      </c>
      <c r="F95" s="21">
        <f t="shared" si="3"/>
        <v>495</v>
      </c>
      <c r="G95" s="22" t="s">
        <v>436</v>
      </c>
      <c r="H95" s="22" t="s">
        <v>466</v>
      </c>
      <c r="I95" s="64">
        <v>495</v>
      </c>
      <c r="J95" s="61">
        <v>495</v>
      </c>
      <c r="K95" s="61"/>
      <c r="L95" s="61"/>
      <c r="M95" s="61"/>
      <c r="N95" s="21" t="s">
        <v>438</v>
      </c>
      <c r="O95" s="53" t="s">
        <v>467</v>
      </c>
      <c r="P95" s="53" t="s">
        <v>468</v>
      </c>
      <c r="Q95" s="48" t="s">
        <v>38</v>
      </c>
      <c r="R95" s="48" t="s">
        <v>39</v>
      </c>
      <c r="S95" s="48" t="s">
        <v>40</v>
      </c>
      <c r="T95" s="19" t="s">
        <v>41</v>
      </c>
      <c r="U95" s="19"/>
      <c r="V95" s="7"/>
    </row>
    <row r="96" s="1" customFormat="1" ht="70" customHeight="1" spans="1:22">
      <c r="A96" s="19">
        <v>16</v>
      </c>
      <c r="B96" s="21" t="s">
        <v>399</v>
      </c>
      <c r="C96" s="21" t="s">
        <v>456</v>
      </c>
      <c r="D96" s="53" t="s">
        <v>469</v>
      </c>
      <c r="E96" s="53" t="s">
        <v>470</v>
      </c>
      <c r="F96" s="21">
        <f t="shared" si="3"/>
        <v>300</v>
      </c>
      <c r="G96" s="22" t="s">
        <v>193</v>
      </c>
      <c r="H96" s="22" t="s">
        <v>471</v>
      </c>
      <c r="I96" s="66">
        <v>300</v>
      </c>
      <c r="J96" s="43">
        <v>300</v>
      </c>
      <c r="K96" s="61"/>
      <c r="L96" s="61"/>
      <c r="M96" s="61"/>
      <c r="N96" s="21" t="s">
        <v>438</v>
      </c>
      <c r="O96" s="53" t="s">
        <v>472</v>
      </c>
      <c r="P96" s="53" t="s">
        <v>472</v>
      </c>
      <c r="Q96" s="48" t="s">
        <v>38</v>
      </c>
      <c r="R96" s="48" t="s">
        <v>39</v>
      </c>
      <c r="S96" s="48" t="s">
        <v>40</v>
      </c>
      <c r="T96" s="19" t="s">
        <v>41</v>
      </c>
      <c r="U96" s="19"/>
      <c r="V96" s="7"/>
    </row>
    <row r="97" s="1" customFormat="1" ht="70" customHeight="1" spans="1:22">
      <c r="A97" s="19">
        <v>17</v>
      </c>
      <c r="B97" s="21" t="s">
        <v>399</v>
      </c>
      <c r="C97" s="21" t="s">
        <v>456</v>
      </c>
      <c r="D97" s="21" t="s">
        <v>473</v>
      </c>
      <c r="E97" s="21" t="s">
        <v>474</v>
      </c>
      <c r="F97" s="21">
        <f t="shared" si="3"/>
        <v>480</v>
      </c>
      <c r="G97" s="22" t="s">
        <v>310</v>
      </c>
      <c r="H97" s="22" t="s">
        <v>475</v>
      </c>
      <c r="I97" s="64">
        <v>480</v>
      </c>
      <c r="J97" s="43"/>
      <c r="K97" s="61"/>
      <c r="L97" s="43">
        <f>I97*0.7</f>
        <v>336</v>
      </c>
      <c r="M97" s="43">
        <v>144</v>
      </c>
      <c r="N97" s="21" t="s">
        <v>438</v>
      </c>
      <c r="O97" s="19" t="s">
        <v>476</v>
      </c>
      <c r="P97" s="19" t="s">
        <v>477</v>
      </c>
      <c r="Q97" s="48" t="s">
        <v>38</v>
      </c>
      <c r="R97" s="48" t="s">
        <v>39</v>
      </c>
      <c r="S97" s="48" t="s">
        <v>40</v>
      </c>
      <c r="T97" s="19" t="s">
        <v>41</v>
      </c>
      <c r="U97" s="19"/>
      <c r="V97" s="7"/>
    </row>
    <row r="98" s="1" customFormat="1" ht="81" customHeight="1" spans="1:22">
      <c r="A98" s="19">
        <v>18</v>
      </c>
      <c r="B98" s="21" t="s">
        <v>399</v>
      </c>
      <c r="C98" s="21" t="s">
        <v>456</v>
      </c>
      <c r="D98" s="21" t="s">
        <v>478</v>
      </c>
      <c r="E98" s="21" t="s">
        <v>479</v>
      </c>
      <c r="F98" s="21">
        <f t="shared" si="3"/>
        <v>195</v>
      </c>
      <c r="G98" s="22" t="s">
        <v>77</v>
      </c>
      <c r="H98" s="22" t="s">
        <v>480</v>
      </c>
      <c r="I98" s="64">
        <v>195</v>
      </c>
      <c r="J98" s="61"/>
      <c r="K98" s="61"/>
      <c r="L98" s="61">
        <v>58.5</v>
      </c>
      <c r="M98" s="61">
        <v>136.5</v>
      </c>
      <c r="N98" s="21" t="s">
        <v>438</v>
      </c>
      <c r="O98" s="21" t="s">
        <v>481</v>
      </c>
      <c r="P98" s="53" t="s">
        <v>481</v>
      </c>
      <c r="Q98" s="48" t="s">
        <v>38</v>
      </c>
      <c r="R98" s="48" t="s">
        <v>39</v>
      </c>
      <c r="S98" s="48" t="s">
        <v>40</v>
      </c>
      <c r="T98" s="19" t="s">
        <v>41</v>
      </c>
      <c r="U98" s="19"/>
      <c r="V98" s="7"/>
    </row>
    <row r="99" s="1" customFormat="1" ht="81" customHeight="1" spans="1:22">
      <c r="A99" s="19">
        <v>19</v>
      </c>
      <c r="B99" s="21" t="s">
        <v>399</v>
      </c>
      <c r="C99" s="21" t="s">
        <v>456</v>
      </c>
      <c r="D99" s="21" t="s">
        <v>482</v>
      </c>
      <c r="E99" s="21" t="s">
        <v>483</v>
      </c>
      <c r="F99" s="21">
        <v>300</v>
      </c>
      <c r="G99" s="22" t="s">
        <v>210</v>
      </c>
      <c r="H99" s="22" t="s">
        <v>484</v>
      </c>
      <c r="I99" s="64">
        <v>400</v>
      </c>
      <c r="J99" s="61"/>
      <c r="K99" s="61"/>
      <c r="L99" s="61">
        <v>148</v>
      </c>
      <c r="M99" s="61">
        <v>252</v>
      </c>
      <c r="N99" s="21" t="s">
        <v>438</v>
      </c>
      <c r="O99" s="21" t="s">
        <v>485</v>
      </c>
      <c r="P99" s="21" t="s">
        <v>485</v>
      </c>
      <c r="Q99" s="48" t="s">
        <v>38</v>
      </c>
      <c r="R99" s="48" t="s">
        <v>39</v>
      </c>
      <c r="S99" s="48" t="s">
        <v>40</v>
      </c>
      <c r="T99" s="19" t="s">
        <v>41</v>
      </c>
      <c r="U99" s="19"/>
      <c r="V99" s="7"/>
    </row>
    <row r="100" s="1" customFormat="1" ht="81" customHeight="1" spans="1:22">
      <c r="A100" s="19">
        <v>20</v>
      </c>
      <c r="B100" s="21" t="s">
        <v>399</v>
      </c>
      <c r="C100" s="21" t="s">
        <v>456</v>
      </c>
      <c r="D100" s="53" t="s">
        <v>486</v>
      </c>
      <c r="E100" s="22" t="s">
        <v>487</v>
      </c>
      <c r="F100" s="21">
        <v>160</v>
      </c>
      <c r="G100" s="22" t="s">
        <v>237</v>
      </c>
      <c r="H100" s="22" t="s">
        <v>488</v>
      </c>
      <c r="I100" s="64">
        <v>160</v>
      </c>
      <c r="J100" s="61">
        <v>160</v>
      </c>
      <c r="K100" s="61"/>
      <c r="L100" s="61"/>
      <c r="M100" s="61"/>
      <c r="N100" s="21" t="s">
        <v>438</v>
      </c>
      <c r="O100" s="53" t="s">
        <v>489</v>
      </c>
      <c r="P100" s="53" t="s">
        <v>489</v>
      </c>
      <c r="Q100" s="48" t="s">
        <v>38</v>
      </c>
      <c r="R100" s="48" t="s">
        <v>39</v>
      </c>
      <c r="S100" s="48" t="s">
        <v>40</v>
      </c>
      <c r="T100" s="19" t="s">
        <v>41</v>
      </c>
      <c r="U100" s="19"/>
      <c r="V100" s="7"/>
    </row>
    <row r="101" s="1" customFormat="1" ht="81" customHeight="1" spans="1:22">
      <c r="A101" s="19">
        <v>21</v>
      </c>
      <c r="B101" s="21" t="s">
        <v>399</v>
      </c>
      <c r="C101" s="21" t="s">
        <v>456</v>
      </c>
      <c r="D101" s="53" t="s">
        <v>490</v>
      </c>
      <c r="E101" s="53" t="s">
        <v>491</v>
      </c>
      <c r="F101" s="21">
        <v>300</v>
      </c>
      <c r="G101" s="50" t="s">
        <v>290</v>
      </c>
      <c r="H101" s="53" t="s">
        <v>492</v>
      </c>
      <c r="I101" s="64">
        <v>400</v>
      </c>
      <c r="J101" s="61">
        <v>90</v>
      </c>
      <c r="K101" s="61"/>
      <c r="L101" s="61"/>
      <c r="M101" s="61">
        <v>310</v>
      </c>
      <c r="N101" s="21" t="s">
        <v>438</v>
      </c>
      <c r="O101" s="53" t="s">
        <v>493</v>
      </c>
      <c r="P101" s="53" t="s">
        <v>494</v>
      </c>
      <c r="Q101" s="48" t="s">
        <v>38</v>
      </c>
      <c r="R101" s="48" t="s">
        <v>39</v>
      </c>
      <c r="S101" s="48" t="s">
        <v>40</v>
      </c>
      <c r="T101" s="19" t="s">
        <v>41</v>
      </c>
      <c r="U101" s="19"/>
      <c r="V101" s="7"/>
    </row>
    <row r="102" s="5" customFormat="1" ht="150" customHeight="1" spans="1:22">
      <c r="A102" s="19">
        <v>22</v>
      </c>
      <c r="B102" s="21" t="s">
        <v>399</v>
      </c>
      <c r="C102" s="21" t="s">
        <v>451</v>
      </c>
      <c r="D102" s="21" t="s">
        <v>495</v>
      </c>
      <c r="E102" s="21" t="s">
        <v>496</v>
      </c>
      <c r="F102" s="21">
        <f>I102</f>
        <v>751</v>
      </c>
      <c r="G102" s="55" t="s">
        <v>497</v>
      </c>
      <c r="H102" s="56"/>
      <c r="I102" s="64">
        <v>751</v>
      </c>
      <c r="J102" s="61"/>
      <c r="K102" s="61"/>
      <c r="L102" s="43">
        <f>I102*0.7</f>
        <v>525.7</v>
      </c>
      <c r="M102" s="61">
        <v>225.3</v>
      </c>
      <c r="N102" s="21" t="s">
        <v>438</v>
      </c>
      <c r="O102" s="21" t="s">
        <v>498</v>
      </c>
      <c r="P102" s="21" t="s">
        <v>499</v>
      </c>
      <c r="Q102" s="48" t="s">
        <v>38</v>
      </c>
      <c r="R102" s="48" t="s">
        <v>39</v>
      </c>
      <c r="S102" s="48" t="s">
        <v>40</v>
      </c>
      <c r="T102" s="19" t="s">
        <v>41</v>
      </c>
      <c r="U102" s="19"/>
      <c r="V102" s="7"/>
    </row>
    <row r="103" s="5" customFormat="1" ht="150" customHeight="1" spans="1:22">
      <c r="A103" s="19">
        <v>23</v>
      </c>
      <c r="B103" s="21" t="s">
        <v>399</v>
      </c>
      <c r="C103" s="21" t="s">
        <v>500</v>
      </c>
      <c r="D103" s="21" t="s">
        <v>501</v>
      </c>
      <c r="E103" s="21" t="s">
        <v>502</v>
      </c>
      <c r="F103" s="21">
        <v>170</v>
      </c>
      <c r="G103" s="21" t="s">
        <v>61</v>
      </c>
      <c r="H103" s="21" t="s">
        <v>503</v>
      </c>
      <c r="I103" s="67">
        <v>170</v>
      </c>
      <c r="J103" s="21"/>
      <c r="K103" s="21"/>
      <c r="L103" s="21"/>
      <c r="M103" s="21">
        <v>170</v>
      </c>
      <c r="N103" s="21" t="s">
        <v>438</v>
      </c>
      <c r="O103" s="21" t="s">
        <v>504</v>
      </c>
      <c r="P103" s="21" t="s">
        <v>504</v>
      </c>
      <c r="Q103" s="48" t="s">
        <v>38</v>
      </c>
      <c r="R103" s="48" t="s">
        <v>39</v>
      </c>
      <c r="S103" s="48" t="s">
        <v>40</v>
      </c>
      <c r="T103" s="19" t="s">
        <v>41</v>
      </c>
      <c r="U103" s="19"/>
      <c r="V103" s="7"/>
    </row>
    <row r="104" s="1" customFormat="1" ht="56" customHeight="1" spans="1:22">
      <c r="A104" s="19">
        <v>24</v>
      </c>
      <c r="B104" s="21" t="s">
        <v>399</v>
      </c>
      <c r="C104" s="21" t="s">
        <v>505</v>
      </c>
      <c r="D104" s="21" t="s">
        <v>506</v>
      </c>
      <c r="E104" s="21" t="s">
        <v>507</v>
      </c>
      <c r="F104" s="21">
        <f t="shared" ref="F104:F118" si="4">I104</f>
        <v>14.82</v>
      </c>
      <c r="G104" s="54" t="s">
        <v>279</v>
      </c>
      <c r="H104" s="54" t="s">
        <v>508</v>
      </c>
      <c r="I104" s="61">
        <v>14.82</v>
      </c>
      <c r="J104" s="61">
        <v>8.892</v>
      </c>
      <c r="K104" s="61"/>
      <c r="L104" s="61"/>
      <c r="M104" s="61">
        <v>5.928</v>
      </c>
      <c r="N104" s="21" t="s">
        <v>509</v>
      </c>
      <c r="O104" s="21" t="s">
        <v>510</v>
      </c>
      <c r="P104" s="21" t="s">
        <v>511</v>
      </c>
      <c r="Q104" s="48" t="s">
        <v>38</v>
      </c>
      <c r="R104" s="48" t="s">
        <v>39</v>
      </c>
      <c r="S104" s="48" t="s">
        <v>40</v>
      </c>
      <c r="T104" s="19" t="s">
        <v>41</v>
      </c>
      <c r="U104" s="19"/>
      <c r="V104" s="7"/>
    </row>
    <row r="105" s="1" customFormat="1" ht="56" customHeight="1" spans="1:22">
      <c r="A105" s="19">
        <v>25</v>
      </c>
      <c r="B105" s="21" t="s">
        <v>399</v>
      </c>
      <c r="C105" s="21" t="s">
        <v>505</v>
      </c>
      <c r="D105" s="19" t="s">
        <v>512</v>
      </c>
      <c r="E105" s="19" t="s">
        <v>513</v>
      </c>
      <c r="F105" s="21">
        <f t="shared" si="4"/>
        <v>9.88</v>
      </c>
      <c r="G105" s="54" t="s">
        <v>279</v>
      </c>
      <c r="H105" s="54" t="s">
        <v>514</v>
      </c>
      <c r="I105" s="61">
        <v>9.88</v>
      </c>
      <c r="J105" s="61">
        <v>5.928</v>
      </c>
      <c r="K105" s="61"/>
      <c r="L105" s="61"/>
      <c r="M105" s="61">
        <v>3.952</v>
      </c>
      <c r="N105" s="19" t="s">
        <v>509</v>
      </c>
      <c r="O105" s="68" t="s">
        <v>515</v>
      </c>
      <c r="P105" s="19" t="s">
        <v>511</v>
      </c>
      <c r="Q105" s="48" t="s">
        <v>38</v>
      </c>
      <c r="R105" s="48" t="s">
        <v>39</v>
      </c>
      <c r="S105" s="48" t="s">
        <v>40</v>
      </c>
      <c r="T105" s="19" t="s">
        <v>41</v>
      </c>
      <c r="U105" s="19"/>
      <c r="V105" s="7"/>
    </row>
    <row r="106" s="1" customFormat="1" ht="62" customHeight="1" spans="1:22">
      <c r="A106" s="19">
        <v>26</v>
      </c>
      <c r="B106" s="21" t="s">
        <v>399</v>
      </c>
      <c r="C106" s="21" t="s">
        <v>505</v>
      </c>
      <c r="D106" s="19" t="s">
        <v>516</v>
      </c>
      <c r="E106" s="19" t="s">
        <v>517</v>
      </c>
      <c r="F106" s="21">
        <f t="shared" si="4"/>
        <v>4.94</v>
      </c>
      <c r="G106" s="54" t="s">
        <v>279</v>
      </c>
      <c r="H106" s="54" t="s">
        <v>518</v>
      </c>
      <c r="I106" s="61">
        <v>4.94</v>
      </c>
      <c r="J106" s="61">
        <v>2.964</v>
      </c>
      <c r="K106" s="61"/>
      <c r="L106" s="61"/>
      <c r="M106" s="61">
        <v>1.976</v>
      </c>
      <c r="N106" s="19" t="s">
        <v>509</v>
      </c>
      <c r="O106" s="68" t="s">
        <v>519</v>
      </c>
      <c r="P106" s="19" t="s">
        <v>511</v>
      </c>
      <c r="Q106" s="48" t="s">
        <v>38</v>
      </c>
      <c r="R106" s="48" t="s">
        <v>39</v>
      </c>
      <c r="S106" s="48" t="s">
        <v>40</v>
      </c>
      <c r="T106" s="19" t="s">
        <v>41</v>
      </c>
      <c r="U106" s="19"/>
      <c r="V106" s="7"/>
    </row>
    <row r="107" s="1" customFormat="1" ht="62" customHeight="1" spans="1:22">
      <c r="A107" s="19">
        <v>27</v>
      </c>
      <c r="B107" s="21" t="s">
        <v>399</v>
      </c>
      <c r="C107" s="21" t="s">
        <v>505</v>
      </c>
      <c r="D107" s="19" t="s">
        <v>520</v>
      </c>
      <c r="E107" s="19" t="s">
        <v>513</v>
      </c>
      <c r="F107" s="21">
        <f t="shared" si="4"/>
        <v>9.88</v>
      </c>
      <c r="G107" s="54" t="s">
        <v>279</v>
      </c>
      <c r="H107" s="54" t="s">
        <v>521</v>
      </c>
      <c r="I107" s="61">
        <v>9.88</v>
      </c>
      <c r="J107" s="61">
        <v>5.928</v>
      </c>
      <c r="K107" s="61"/>
      <c r="L107" s="61"/>
      <c r="M107" s="61">
        <v>3.952</v>
      </c>
      <c r="N107" s="19" t="s">
        <v>509</v>
      </c>
      <c r="O107" s="68" t="s">
        <v>515</v>
      </c>
      <c r="P107" s="19" t="s">
        <v>511</v>
      </c>
      <c r="Q107" s="48" t="s">
        <v>38</v>
      </c>
      <c r="R107" s="48" t="s">
        <v>39</v>
      </c>
      <c r="S107" s="48" t="s">
        <v>40</v>
      </c>
      <c r="T107" s="19" t="s">
        <v>41</v>
      </c>
      <c r="U107" s="19"/>
      <c r="V107" s="7"/>
    </row>
    <row r="108" s="1" customFormat="1" ht="62" customHeight="1" spans="1:22">
      <c r="A108" s="19">
        <v>28</v>
      </c>
      <c r="B108" s="21" t="s">
        <v>399</v>
      </c>
      <c r="C108" s="21" t="s">
        <v>505</v>
      </c>
      <c r="D108" s="57" t="s">
        <v>522</v>
      </c>
      <c r="E108" s="19" t="s">
        <v>513</v>
      </c>
      <c r="F108" s="21">
        <f t="shared" si="4"/>
        <v>9.88</v>
      </c>
      <c r="G108" s="54" t="s">
        <v>279</v>
      </c>
      <c r="H108" s="54" t="s">
        <v>362</v>
      </c>
      <c r="I108" s="61">
        <v>9.88</v>
      </c>
      <c r="J108" s="61">
        <v>5.928</v>
      </c>
      <c r="K108" s="61"/>
      <c r="L108" s="61"/>
      <c r="M108" s="61">
        <v>3.952</v>
      </c>
      <c r="N108" s="19" t="s">
        <v>509</v>
      </c>
      <c r="O108" s="68" t="s">
        <v>515</v>
      </c>
      <c r="P108" s="19" t="s">
        <v>511</v>
      </c>
      <c r="Q108" s="48" t="s">
        <v>38</v>
      </c>
      <c r="R108" s="48" t="s">
        <v>39</v>
      </c>
      <c r="S108" s="48" t="s">
        <v>40</v>
      </c>
      <c r="T108" s="19" t="s">
        <v>41</v>
      </c>
      <c r="U108" s="19"/>
      <c r="V108" s="7"/>
    </row>
    <row r="109" s="1" customFormat="1" ht="62" customHeight="1" spans="1:22">
      <c r="A109" s="19">
        <v>29</v>
      </c>
      <c r="B109" s="21" t="s">
        <v>399</v>
      </c>
      <c r="C109" s="21" t="s">
        <v>505</v>
      </c>
      <c r="D109" s="57" t="s">
        <v>523</v>
      </c>
      <c r="E109" s="19" t="s">
        <v>513</v>
      </c>
      <c r="F109" s="21">
        <f t="shared" si="4"/>
        <v>9.88</v>
      </c>
      <c r="G109" s="54" t="s">
        <v>279</v>
      </c>
      <c r="H109" s="54" t="s">
        <v>352</v>
      </c>
      <c r="I109" s="61">
        <v>9.88</v>
      </c>
      <c r="J109" s="61">
        <v>5.928</v>
      </c>
      <c r="K109" s="61"/>
      <c r="L109" s="61"/>
      <c r="M109" s="61">
        <v>3.952</v>
      </c>
      <c r="N109" s="19" t="s">
        <v>509</v>
      </c>
      <c r="O109" s="68" t="s">
        <v>515</v>
      </c>
      <c r="P109" s="19" t="s">
        <v>511</v>
      </c>
      <c r="Q109" s="48" t="s">
        <v>38</v>
      </c>
      <c r="R109" s="48" t="s">
        <v>39</v>
      </c>
      <c r="S109" s="48" t="s">
        <v>40</v>
      </c>
      <c r="T109" s="19" t="s">
        <v>41</v>
      </c>
      <c r="U109" s="19"/>
      <c r="V109" s="7"/>
    </row>
    <row r="110" s="1" customFormat="1" ht="62" customHeight="1" spans="1:22">
      <c r="A110" s="19">
        <v>30</v>
      </c>
      <c r="B110" s="21" t="s">
        <v>399</v>
      </c>
      <c r="C110" s="21" t="s">
        <v>505</v>
      </c>
      <c r="D110" s="21" t="s">
        <v>524</v>
      </c>
      <c r="E110" s="21" t="s">
        <v>513</v>
      </c>
      <c r="F110" s="21">
        <f t="shared" si="4"/>
        <v>9.88</v>
      </c>
      <c r="G110" s="54" t="s">
        <v>279</v>
      </c>
      <c r="H110" s="54" t="s">
        <v>525</v>
      </c>
      <c r="I110" s="61">
        <v>9.88</v>
      </c>
      <c r="J110" s="61">
        <v>5.928</v>
      </c>
      <c r="K110" s="61"/>
      <c r="L110" s="61"/>
      <c r="M110" s="61">
        <v>3.952</v>
      </c>
      <c r="N110" s="21" t="s">
        <v>509</v>
      </c>
      <c r="O110" s="21" t="s">
        <v>515</v>
      </c>
      <c r="P110" s="21" t="s">
        <v>511</v>
      </c>
      <c r="Q110" s="48" t="s">
        <v>38</v>
      </c>
      <c r="R110" s="48" t="s">
        <v>39</v>
      </c>
      <c r="S110" s="48" t="s">
        <v>40</v>
      </c>
      <c r="T110" s="19" t="s">
        <v>41</v>
      </c>
      <c r="U110" s="19"/>
      <c r="V110" s="7"/>
    </row>
    <row r="111" s="1" customFormat="1" ht="62" customHeight="1" spans="1:22">
      <c r="A111" s="19">
        <v>31</v>
      </c>
      <c r="B111" s="21" t="s">
        <v>399</v>
      </c>
      <c r="C111" s="21" t="s">
        <v>505</v>
      </c>
      <c r="D111" s="58" t="s">
        <v>526</v>
      </c>
      <c r="E111" s="58" t="s">
        <v>513</v>
      </c>
      <c r="F111" s="21">
        <f t="shared" si="4"/>
        <v>9.88</v>
      </c>
      <c r="G111" s="54" t="s">
        <v>279</v>
      </c>
      <c r="H111" s="54" t="s">
        <v>527</v>
      </c>
      <c r="I111" s="43">
        <v>9.88</v>
      </c>
      <c r="J111" s="61">
        <v>5.928</v>
      </c>
      <c r="K111" s="43"/>
      <c r="L111" s="43"/>
      <c r="M111" s="61">
        <v>3.952</v>
      </c>
      <c r="N111" s="21" t="s">
        <v>509</v>
      </c>
      <c r="O111" s="21" t="s">
        <v>515</v>
      </c>
      <c r="P111" s="21" t="s">
        <v>511</v>
      </c>
      <c r="Q111" s="48" t="s">
        <v>38</v>
      </c>
      <c r="R111" s="48" t="s">
        <v>39</v>
      </c>
      <c r="S111" s="48" t="s">
        <v>40</v>
      </c>
      <c r="T111" s="19" t="s">
        <v>41</v>
      </c>
      <c r="U111" s="19"/>
      <c r="V111" s="7"/>
    </row>
    <row r="112" s="1" customFormat="1" ht="62" customHeight="1" spans="1:22">
      <c r="A112" s="19">
        <v>32</v>
      </c>
      <c r="B112" s="21" t="s">
        <v>399</v>
      </c>
      <c r="C112" s="21" t="s">
        <v>505</v>
      </c>
      <c r="D112" s="58" t="s">
        <v>528</v>
      </c>
      <c r="E112" s="58" t="s">
        <v>513</v>
      </c>
      <c r="F112" s="21">
        <f t="shared" si="4"/>
        <v>9.88</v>
      </c>
      <c r="G112" s="54" t="s">
        <v>279</v>
      </c>
      <c r="H112" s="54" t="s">
        <v>529</v>
      </c>
      <c r="I112" s="43">
        <v>9.88</v>
      </c>
      <c r="J112" s="61">
        <v>5.928</v>
      </c>
      <c r="K112" s="43"/>
      <c r="L112" s="43"/>
      <c r="M112" s="61">
        <v>3.952</v>
      </c>
      <c r="N112" s="21" t="s">
        <v>509</v>
      </c>
      <c r="O112" s="21" t="s">
        <v>515</v>
      </c>
      <c r="P112" s="21" t="s">
        <v>511</v>
      </c>
      <c r="Q112" s="48" t="s">
        <v>38</v>
      </c>
      <c r="R112" s="48" t="s">
        <v>39</v>
      </c>
      <c r="S112" s="48" t="s">
        <v>40</v>
      </c>
      <c r="T112" s="19" t="s">
        <v>41</v>
      </c>
      <c r="U112" s="19"/>
      <c r="V112" s="7"/>
    </row>
    <row r="113" s="1" customFormat="1" ht="62" customHeight="1" spans="1:22">
      <c r="A113" s="19">
        <v>33</v>
      </c>
      <c r="B113" s="21" t="s">
        <v>399</v>
      </c>
      <c r="C113" s="21" t="s">
        <v>505</v>
      </c>
      <c r="D113" s="58" t="s">
        <v>530</v>
      </c>
      <c r="E113" s="58" t="s">
        <v>513</v>
      </c>
      <c r="F113" s="21">
        <f t="shared" si="4"/>
        <v>9.88</v>
      </c>
      <c r="G113" s="54" t="s">
        <v>279</v>
      </c>
      <c r="H113" s="54" t="s">
        <v>285</v>
      </c>
      <c r="I113" s="43">
        <v>9.88</v>
      </c>
      <c r="J113" s="61">
        <v>5.928</v>
      </c>
      <c r="K113" s="43"/>
      <c r="L113" s="43"/>
      <c r="M113" s="61">
        <v>3.952</v>
      </c>
      <c r="N113" s="21" t="s">
        <v>509</v>
      </c>
      <c r="O113" s="21" t="s">
        <v>515</v>
      </c>
      <c r="P113" s="21" t="s">
        <v>511</v>
      </c>
      <c r="Q113" s="48" t="s">
        <v>38</v>
      </c>
      <c r="R113" s="48" t="s">
        <v>39</v>
      </c>
      <c r="S113" s="48" t="s">
        <v>40</v>
      </c>
      <c r="T113" s="19" t="s">
        <v>41</v>
      </c>
      <c r="U113" s="19"/>
      <c r="V113" s="7"/>
    </row>
    <row r="114" s="1" customFormat="1" ht="62" customHeight="1" spans="1:22">
      <c r="A114" s="19">
        <v>34</v>
      </c>
      <c r="B114" s="21" t="s">
        <v>399</v>
      </c>
      <c r="C114" s="21" t="s">
        <v>505</v>
      </c>
      <c r="D114" s="58" t="s">
        <v>531</v>
      </c>
      <c r="E114" s="58" t="s">
        <v>517</v>
      </c>
      <c r="F114" s="21">
        <f t="shared" si="4"/>
        <v>4.94</v>
      </c>
      <c r="G114" s="54" t="s">
        <v>279</v>
      </c>
      <c r="H114" s="54" t="s">
        <v>532</v>
      </c>
      <c r="I114" s="43">
        <v>4.94</v>
      </c>
      <c r="J114" s="61">
        <v>2.964</v>
      </c>
      <c r="K114" s="43"/>
      <c r="L114" s="43"/>
      <c r="M114" s="61">
        <v>1.976</v>
      </c>
      <c r="N114" s="21" t="s">
        <v>509</v>
      </c>
      <c r="O114" s="21" t="s">
        <v>519</v>
      </c>
      <c r="P114" s="21" t="s">
        <v>511</v>
      </c>
      <c r="Q114" s="48" t="s">
        <v>38</v>
      </c>
      <c r="R114" s="48" t="s">
        <v>39</v>
      </c>
      <c r="S114" s="48" t="s">
        <v>40</v>
      </c>
      <c r="T114" s="19" t="s">
        <v>41</v>
      </c>
      <c r="U114" s="19"/>
      <c r="V114" s="7"/>
    </row>
    <row r="115" s="1" customFormat="1" ht="62" customHeight="1" spans="1:22">
      <c r="A115" s="19">
        <v>35</v>
      </c>
      <c r="B115" s="21" t="s">
        <v>399</v>
      </c>
      <c r="C115" s="21" t="s">
        <v>505</v>
      </c>
      <c r="D115" s="21" t="s">
        <v>533</v>
      </c>
      <c r="E115" s="21" t="s">
        <v>517</v>
      </c>
      <c r="F115" s="21">
        <f t="shared" si="4"/>
        <v>4.94</v>
      </c>
      <c r="G115" s="54" t="s">
        <v>279</v>
      </c>
      <c r="H115" s="54" t="s">
        <v>534</v>
      </c>
      <c r="I115" s="61">
        <v>4.94</v>
      </c>
      <c r="J115" s="61">
        <v>2.964</v>
      </c>
      <c r="K115" s="61"/>
      <c r="L115" s="61"/>
      <c r="M115" s="61">
        <v>1.976</v>
      </c>
      <c r="N115" s="21" t="s">
        <v>509</v>
      </c>
      <c r="O115" s="21" t="s">
        <v>519</v>
      </c>
      <c r="P115" s="21" t="s">
        <v>511</v>
      </c>
      <c r="Q115" s="48" t="s">
        <v>38</v>
      </c>
      <c r="R115" s="48" t="s">
        <v>39</v>
      </c>
      <c r="S115" s="48" t="s">
        <v>40</v>
      </c>
      <c r="T115" s="19" t="s">
        <v>41</v>
      </c>
      <c r="U115" s="19"/>
      <c r="V115" s="7"/>
    </row>
    <row r="116" s="3" customFormat="1" ht="62" customHeight="1" spans="1:22">
      <c r="A116" s="19">
        <v>36</v>
      </c>
      <c r="B116" s="21" t="s">
        <v>399</v>
      </c>
      <c r="C116" s="52" t="s">
        <v>505</v>
      </c>
      <c r="D116" s="52" t="s">
        <v>535</v>
      </c>
      <c r="E116" s="52" t="s">
        <v>517</v>
      </c>
      <c r="F116" s="21">
        <f t="shared" si="4"/>
        <v>4.94</v>
      </c>
      <c r="G116" s="54" t="s">
        <v>279</v>
      </c>
      <c r="H116" s="54" t="s">
        <v>536</v>
      </c>
      <c r="I116" s="60">
        <v>4.94</v>
      </c>
      <c r="J116" s="61">
        <v>2.964</v>
      </c>
      <c r="K116" s="60"/>
      <c r="L116" s="60"/>
      <c r="M116" s="61">
        <v>1.976</v>
      </c>
      <c r="N116" s="22" t="s">
        <v>509</v>
      </c>
      <c r="O116" s="52" t="s">
        <v>519</v>
      </c>
      <c r="P116" s="52" t="s">
        <v>511</v>
      </c>
      <c r="Q116" s="48" t="s">
        <v>38</v>
      </c>
      <c r="R116" s="48" t="s">
        <v>39</v>
      </c>
      <c r="S116" s="48" t="s">
        <v>40</v>
      </c>
      <c r="T116" s="19" t="s">
        <v>41</v>
      </c>
      <c r="U116" s="70"/>
      <c r="V116" s="7"/>
    </row>
    <row r="117" s="3" customFormat="1" ht="62" customHeight="1" spans="1:22">
      <c r="A117" s="19">
        <v>37</v>
      </c>
      <c r="B117" s="21" t="s">
        <v>399</v>
      </c>
      <c r="C117" s="52" t="s">
        <v>505</v>
      </c>
      <c r="D117" s="52" t="s">
        <v>537</v>
      </c>
      <c r="E117" s="52" t="s">
        <v>517</v>
      </c>
      <c r="F117" s="21">
        <f t="shared" si="4"/>
        <v>4.94</v>
      </c>
      <c r="G117" s="54" t="s">
        <v>279</v>
      </c>
      <c r="H117" s="54" t="s">
        <v>538</v>
      </c>
      <c r="I117" s="60">
        <v>4.94</v>
      </c>
      <c r="J117" s="61">
        <v>2.964</v>
      </c>
      <c r="K117" s="60"/>
      <c r="L117" s="60"/>
      <c r="M117" s="61">
        <v>1.976</v>
      </c>
      <c r="N117" s="22" t="s">
        <v>509</v>
      </c>
      <c r="O117" s="52" t="s">
        <v>519</v>
      </c>
      <c r="P117" s="52" t="s">
        <v>511</v>
      </c>
      <c r="Q117" s="48" t="s">
        <v>38</v>
      </c>
      <c r="R117" s="48" t="s">
        <v>39</v>
      </c>
      <c r="S117" s="48" t="s">
        <v>40</v>
      </c>
      <c r="T117" s="19" t="s">
        <v>41</v>
      </c>
      <c r="U117" s="70"/>
      <c r="V117" s="7"/>
    </row>
    <row r="118" s="3" customFormat="1" ht="62" customHeight="1" spans="1:22">
      <c r="A118" s="19">
        <v>38</v>
      </c>
      <c r="B118" s="21" t="s">
        <v>399</v>
      </c>
      <c r="C118" s="52" t="s">
        <v>505</v>
      </c>
      <c r="D118" s="52" t="s">
        <v>539</v>
      </c>
      <c r="E118" s="52" t="s">
        <v>513</v>
      </c>
      <c r="F118" s="21">
        <f t="shared" si="4"/>
        <v>9.88</v>
      </c>
      <c r="G118" s="54" t="s">
        <v>279</v>
      </c>
      <c r="H118" s="54" t="s">
        <v>280</v>
      </c>
      <c r="I118" s="60">
        <v>9.88</v>
      </c>
      <c r="J118" s="61">
        <v>5.928</v>
      </c>
      <c r="K118" s="60"/>
      <c r="L118" s="60"/>
      <c r="M118" s="61">
        <v>3.952</v>
      </c>
      <c r="N118" s="22" t="s">
        <v>509</v>
      </c>
      <c r="O118" s="52" t="s">
        <v>515</v>
      </c>
      <c r="P118" s="52" t="s">
        <v>511</v>
      </c>
      <c r="Q118" s="48" t="s">
        <v>38</v>
      </c>
      <c r="R118" s="48" t="s">
        <v>39</v>
      </c>
      <c r="S118" s="48" t="s">
        <v>40</v>
      </c>
      <c r="T118" s="19" t="s">
        <v>41</v>
      </c>
      <c r="U118" s="70"/>
      <c r="V118" s="7"/>
    </row>
    <row r="119" s="3" customFormat="1" ht="62" customHeight="1" spans="1:22">
      <c r="A119" s="19">
        <v>39</v>
      </c>
      <c r="B119" s="21" t="s">
        <v>399</v>
      </c>
      <c r="C119" s="52" t="s">
        <v>505</v>
      </c>
      <c r="D119" s="52" t="s">
        <v>540</v>
      </c>
      <c r="E119" s="52" t="s">
        <v>541</v>
      </c>
      <c r="F119" s="21">
        <f t="shared" ref="F119:F150" si="5">I119</f>
        <v>24.32</v>
      </c>
      <c r="G119" s="54" t="s">
        <v>104</v>
      </c>
      <c r="H119" s="54" t="s">
        <v>542</v>
      </c>
      <c r="I119" s="60">
        <v>24.32</v>
      </c>
      <c r="J119" s="61">
        <v>14.592</v>
      </c>
      <c r="K119" s="60"/>
      <c r="L119" s="60"/>
      <c r="M119" s="61">
        <v>9.728</v>
      </c>
      <c r="N119" s="22" t="s">
        <v>509</v>
      </c>
      <c r="O119" s="52" t="s">
        <v>543</v>
      </c>
      <c r="P119" s="52" t="s">
        <v>511</v>
      </c>
      <c r="Q119" s="48" t="s">
        <v>38</v>
      </c>
      <c r="R119" s="48" t="s">
        <v>39</v>
      </c>
      <c r="S119" s="48" t="s">
        <v>40</v>
      </c>
      <c r="T119" s="19" t="s">
        <v>41</v>
      </c>
      <c r="U119" s="70"/>
      <c r="V119" s="7"/>
    </row>
    <row r="120" s="3" customFormat="1" ht="62" customHeight="1" spans="1:22">
      <c r="A120" s="19">
        <v>40</v>
      </c>
      <c r="B120" s="21" t="s">
        <v>399</v>
      </c>
      <c r="C120" s="52" t="s">
        <v>505</v>
      </c>
      <c r="D120" s="52" t="s">
        <v>544</v>
      </c>
      <c r="E120" s="52" t="s">
        <v>545</v>
      </c>
      <c r="F120" s="21">
        <f t="shared" si="5"/>
        <v>6.84</v>
      </c>
      <c r="G120" s="54" t="s">
        <v>104</v>
      </c>
      <c r="H120" s="54" t="s">
        <v>546</v>
      </c>
      <c r="I120" s="60">
        <v>6.84</v>
      </c>
      <c r="J120" s="61">
        <v>4.104</v>
      </c>
      <c r="K120" s="60"/>
      <c r="L120" s="60"/>
      <c r="M120" s="61">
        <v>2.736</v>
      </c>
      <c r="N120" s="22" t="s">
        <v>509</v>
      </c>
      <c r="O120" s="52" t="s">
        <v>519</v>
      </c>
      <c r="P120" s="52" t="s">
        <v>511</v>
      </c>
      <c r="Q120" s="48" t="s">
        <v>38</v>
      </c>
      <c r="R120" s="48" t="s">
        <v>39</v>
      </c>
      <c r="S120" s="48" t="s">
        <v>40</v>
      </c>
      <c r="T120" s="19" t="s">
        <v>41</v>
      </c>
      <c r="U120" s="70"/>
      <c r="V120" s="7"/>
    </row>
    <row r="121" s="3" customFormat="1" ht="62" customHeight="1" spans="1:22">
      <c r="A121" s="19">
        <v>41</v>
      </c>
      <c r="B121" s="21" t="s">
        <v>399</v>
      </c>
      <c r="C121" s="52" t="s">
        <v>505</v>
      </c>
      <c r="D121" s="52" t="s">
        <v>547</v>
      </c>
      <c r="E121" s="52" t="s">
        <v>545</v>
      </c>
      <c r="F121" s="21">
        <f t="shared" si="5"/>
        <v>6.84</v>
      </c>
      <c r="G121" s="54" t="s">
        <v>104</v>
      </c>
      <c r="H121" s="54" t="s">
        <v>548</v>
      </c>
      <c r="I121" s="60">
        <v>6.84</v>
      </c>
      <c r="J121" s="61">
        <v>4.104</v>
      </c>
      <c r="K121" s="60"/>
      <c r="L121" s="60"/>
      <c r="M121" s="61">
        <v>2.736</v>
      </c>
      <c r="N121" s="22" t="s">
        <v>509</v>
      </c>
      <c r="O121" s="52" t="s">
        <v>519</v>
      </c>
      <c r="P121" s="52" t="s">
        <v>511</v>
      </c>
      <c r="Q121" s="48" t="s">
        <v>38</v>
      </c>
      <c r="R121" s="48" t="s">
        <v>39</v>
      </c>
      <c r="S121" s="48" t="s">
        <v>40</v>
      </c>
      <c r="T121" s="19" t="s">
        <v>41</v>
      </c>
      <c r="U121" s="70"/>
      <c r="V121" s="7"/>
    </row>
    <row r="122" s="3" customFormat="1" ht="62" customHeight="1" spans="1:22">
      <c r="A122" s="19">
        <v>42</v>
      </c>
      <c r="B122" s="21" t="s">
        <v>399</v>
      </c>
      <c r="C122" s="52" t="s">
        <v>505</v>
      </c>
      <c r="D122" s="52" t="s">
        <v>549</v>
      </c>
      <c r="E122" s="52" t="s">
        <v>545</v>
      </c>
      <c r="F122" s="21">
        <f t="shared" si="5"/>
        <v>6.84</v>
      </c>
      <c r="G122" s="54" t="s">
        <v>104</v>
      </c>
      <c r="H122" s="54" t="s">
        <v>550</v>
      </c>
      <c r="I122" s="60">
        <v>6.84</v>
      </c>
      <c r="J122" s="61">
        <v>4.104</v>
      </c>
      <c r="K122" s="60"/>
      <c r="L122" s="60"/>
      <c r="M122" s="61">
        <v>2.736</v>
      </c>
      <c r="N122" s="22" t="s">
        <v>509</v>
      </c>
      <c r="O122" s="52" t="s">
        <v>519</v>
      </c>
      <c r="P122" s="52" t="s">
        <v>511</v>
      </c>
      <c r="Q122" s="48" t="s">
        <v>38</v>
      </c>
      <c r="R122" s="48" t="s">
        <v>39</v>
      </c>
      <c r="S122" s="48" t="s">
        <v>40</v>
      </c>
      <c r="T122" s="19" t="s">
        <v>41</v>
      </c>
      <c r="U122" s="70"/>
      <c r="V122" s="7"/>
    </row>
    <row r="123" s="3" customFormat="1" ht="62" customHeight="1" spans="1:22">
      <c r="A123" s="19">
        <v>43</v>
      </c>
      <c r="B123" s="21" t="s">
        <v>399</v>
      </c>
      <c r="C123" s="52" t="s">
        <v>505</v>
      </c>
      <c r="D123" s="52" t="s">
        <v>551</v>
      </c>
      <c r="E123" s="52" t="s">
        <v>552</v>
      </c>
      <c r="F123" s="21">
        <f t="shared" si="5"/>
        <v>5.7</v>
      </c>
      <c r="G123" s="54" t="s">
        <v>104</v>
      </c>
      <c r="H123" s="54" t="s">
        <v>553</v>
      </c>
      <c r="I123" s="60">
        <v>5.7</v>
      </c>
      <c r="J123" s="61">
        <v>3.42</v>
      </c>
      <c r="K123" s="60"/>
      <c r="L123" s="60"/>
      <c r="M123" s="61">
        <v>2.28</v>
      </c>
      <c r="N123" s="22" t="s">
        <v>509</v>
      </c>
      <c r="O123" s="52" t="s">
        <v>519</v>
      </c>
      <c r="P123" s="52" t="s">
        <v>511</v>
      </c>
      <c r="Q123" s="48" t="s">
        <v>38</v>
      </c>
      <c r="R123" s="48" t="s">
        <v>39</v>
      </c>
      <c r="S123" s="48" t="s">
        <v>40</v>
      </c>
      <c r="T123" s="19" t="s">
        <v>41</v>
      </c>
      <c r="U123" s="70"/>
      <c r="V123" s="7"/>
    </row>
    <row r="124" s="3" customFormat="1" ht="62" customHeight="1" spans="1:22">
      <c r="A124" s="19">
        <v>44</v>
      </c>
      <c r="B124" s="21" t="s">
        <v>399</v>
      </c>
      <c r="C124" s="52" t="s">
        <v>505</v>
      </c>
      <c r="D124" s="52" t="s">
        <v>554</v>
      </c>
      <c r="E124" s="52" t="s">
        <v>552</v>
      </c>
      <c r="F124" s="21">
        <f t="shared" si="5"/>
        <v>5.7</v>
      </c>
      <c r="G124" s="54" t="s">
        <v>104</v>
      </c>
      <c r="H124" s="54" t="s">
        <v>110</v>
      </c>
      <c r="I124" s="60">
        <v>5.7</v>
      </c>
      <c r="J124" s="61">
        <v>3.42</v>
      </c>
      <c r="K124" s="60"/>
      <c r="L124" s="60"/>
      <c r="M124" s="61">
        <v>2.28</v>
      </c>
      <c r="N124" s="22" t="s">
        <v>509</v>
      </c>
      <c r="O124" s="52" t="s">
        <v>519</v>
      </c>
      <c r="P124" s="52" t="s">
        <v>511</v>
      </c>
      <c r="Q124" s="48" t="s">
        <v>38</v>
      </c>
      <c r="R124" s="48" t="s">
        <v>39</v>
      </c>
      <c r="S124" s="48" t="s">
        <v>40</v>
      </c>
      <c r="T124" s="19" t="s">
        <v>41</v>
      </c>
      <c r="U124" s="70"/>
      <c r="V124" s="7"/>
    </row>
    <row r="125" s="3" customFormat="1" ht="62" customHeight="1" spans="1:22">
      <c r="A125" s="19">
        <v>45</v>
      </c>
      <c r="B125" s="21" t="s">
        <v>399</v>
      </c>
      <c r="C125" s="52" t="s">
        <v>505</v>
      </c>
      <c r="D125" s="52" t="s">
        <v>555</v>
      </c>
      <c r="E125" s="52" t="s">
        <v>552</v>
      </c>
      <c r="F125" s="21">
        <f t="shared" si="5"/>
        <v>5.7</v>
      </c>
      <c r="G125" s="54" t="s">
        <v>104</v>
      </c>
      <c r="H125" s="54" t="s">
        <v>556</v>
      </c>
      <c r="I125" s="60">
        <v>5.7</v>
      </c>
      <c r="J125" s="61">
        <v>3.42</v>
      </c>
      <c r="K125" s="60"/>
      <c r="L125" s="60"/>
      <c r="M125" s="61">
        <v>2.28</v>
      </c>
      <c r="N125" s="22" t="s">
        <v>509</v>
      </c>
      <c r="O125" s="52" t="s">
        <v>519</v>
      </c>
      <c r="P125" s="52" t="s">
        <v>511</v>
      </c>
      <c r="Q125" s="48" t="s">
        <v>38</v>
      </c>
      <c r="R125" s="48" t="s">
        <v>39</v>
      </c>
      <c r="S125" s="48" t="s">
        <v>40</v>
      </c>
      <c r="T125" s="19" t="s">
        <v>41</v>
      </c>
      <c r="U125" s="70"/>
      <c r="V125" s="7"/>
    </row>
    <row r="126" s="3" customFormat="1" ht="62" customHeight="1" spans="1:22">
      <c r="A126" s="19">
        <v>46</v>
      </c>
      <c r="B126" s="21" t="s">
        <v>399</v>
      </c>
      <c r="C126" s="52" t="s">
        <v>505</v>
      </c>
      <c r="D126" s="52" t="s">
        <v>557</v>
      </c>
      <c r="E126" s="52" t="s">
        <v>558</v>
      </c>
      <c r="F126" s="21">
        <f t="shared" si="5"/>
        <v>34.2</v>
      </c>
      <c r="G126" s="54" t="s">
        <v>121</v>
      </c>
      <c r="H126" s="54" t="s">
        <v>559</v>
      </c>
      <c r="I126" s="60">
        <v>34.2</v>
      </c>
      <c r="J126" s="61">
        <v>20.52</v>
      </c>
      <c r="K126" s="60"/>
      <c r="L126" s="60"/>
      <c r="M126" s="61">
        <v>13.68</v>
      </c>
      <c r="N126" s="22" t="s">
        <v>509</v>
      </c>
      <c r="O126" s="52" t="s">
        <v>560</v>
      </c>
      <c r="P126" s="52" t="s">
        <v>511</v>
      </c>
      <c r="Q126" s="48" t="s">
        <v>38</v>
      </c>
      <c r="R126" s="48" t="s">
        <v>39</v>
      </c>
      <c r="S126" s="48" t="s">
        <v>40</v>
      </c>
      <c r="T126" s="19" t="s">
        <v>41</v>
      </c>
      <c r="U126" s="70"/>
      <c r="V126" s="7"/>
    </row>
    <row r="127" s="3" customFormat="1" ht="62" customHeight="1" spans="1:22">
      <c r="A127" s="19">
        <v>47</v>
      </c>
      <c r="B127" s="21" t="s">
        <v>399</v>
      </c>
      <c r="C127" s="52" t="s">
        <v>505</v>
      </c>
      <c r="D127" s="52" t="s">
        <v>561</v>
      </c>
      <c r="E127" s="52" t="s">
        <v>562</v>
      </c>
      <c r="F127" s="21">
        <f t="shared" si="5"/>
        <v>36.48</v>
      </c>
      <c r="G127" s="54" t="s">
        <v>121</v>
      </c>
      <c r="H127" s="54" t="s">
        <v>563</v>
      </c>
      <c r="I127" s="60">
        <v>36.48</v>
      </c>
      <c r="J127" s="61">
        <v>21.888</v>
      </c>
      <c r="K127" s="60"/>
      <c r="L127" s="60"/>
      <c r="M127" s="61">
        <v>14.592</v>
      </c>
      <c r="N127" s="22" t="s">
        <v>509</v>
      </c>
      <c r="O127" s="52" t="s">
        <v>564</v>
      </c>
      <c r="P127" s="52" t="s">
        <v>511</v>
      </c>
      <c r="Q127" s="48" t="s">
        <v>38</v>
      </c>
      <c r="R127" s="48" t="s">
        <v>39</v>
      </c>
      <c r="S127" s="48" t="s">
        <v>40</v>
      </c>
      <c r="T127" s="19" t="s">
        <v>41</v>
      </c>
      <c r="U127" s="70"/>
      <c r="V127" s="7"/>
    </row>
    <row r="128" s="3" customFormat="1" ht="62" customHeight="1" spans="1:22">
      <c r="A128" s="19">
        <v>48</v>
      </c>
      <c r="B128" s="21" t="s">
        <v>399</v>
      </c>
      <c r="C128" s="52" t="s">
        <v>505</v>
      </c>
      <c r="D128" s="52" t="s">
        <v>565</v>
      </c>
      <c r="E128" s="52" t="s">
        <v>545</v>
      </c>
      <c r="F128" s="21">
        <f t="shared" si="5"/>
        <v>6.84</v>
      </c>
      <c r="G128" s="54" t="s">
        <v>121</v>
      </c>
      <c r="H128" s="54" t="s">
        <v>566</v>
      </c>
      <c r="I128" s="60">
        <v>6.84</v>
      </c>
      <c r="J128" s="61">
        <v>4.104</v>
      </c>
      <c r="K128" s="60"/>
      <c r="L128" s="60"/>
      <c r="M128" s="61">
        <v>2.736</v>
      </c>
      <c r="N128" s="22" t="s">
        <v>509</v>
      </c>
      <c r="O128" s="52" t="s">
        <v>519</v>
      </c>
      <c r="P128" s="52" t="s">
        <v>511</v>
      </c>
      <c r="Q128" s="48" t="s">
        <v>38</v>
      </c>
      <c r="R128" s="48" t="s">
        <v>39</v>
      </c>
      <c r="S128" s="48" t="s">
        <v>40</v>
      </c>
      <c r="T128" s="19" t="s">
        <v>41</v>
      </c>
      <c r="U128" s="70"/>
      <c r="V128" s="7"/>
    </row>
    <row r="129" s="3" customFormat="1" ht="62" customHeight="1" spans="1:22">
      <c r="A129" s="19">
        <v>49</v>
      </c>
      <c r="B129" s="21" t="s">
        <v>399</v>
      </c>
      <c r="C129" s="52" t="s">
        <v>505</v>
      </c>
      <c r="D129" s="52" t="s">
        <v>567</v>
      </c>
      <c r="E129" s="52" t="s">
        <v>568</v>
      </c>
      <c r="F129" s="21">
        <f t="shared" si="5"/>
        <v>20.52</v>
      </c>
      <c r="G129" s="54" t="s">
        <v>121</v>
      </c>
      <c r="H129" s="54" t="s">
        <v>569</v>
      </c>
      <c r="I129" s="60">
        <v>20.52</v>
      </c>
      <c r="J129" s="61">
        <v>12.312</v>
      </c>
      <c r="K129" s="60"/>
      <c r="L129" s="60"/>
      <c r="M129" s="61">
        <v>8.208</v>
      </c>
      <c r="N129" s="22" t="s">
        <v>509</v>
      </c>
      <c r="O129" s="52" t="s">
        <v>510</v>
      </c>
      <c r="P129" s="52" t="s">
        <v>511</v>
      </c>
      <c r="Q129" s="48" t="s">
        <v>38</v>
      </c>
      <c r="R129" s="48" t="s">
        <v>39</v>
      </c>
      <c r="S129" s="48" t="s">
        <v>40</v>
      </c>
      <c r="T129" s="19" t="s">
        <v>41</v>
      </c>
      <c r="U129" s="70"/>
      <c r="V129" s="7"/>
    </row>
    <row r="130" s="3" customFormat="1" ht="62" customHeight="1" spans="1:22">
      <c r="A130" s="19">
        <v>50</v>
      </c>
      <c r="B130" s="21" t="s">
        <v>399</v>
      </c>
      <c r="C130" s="52" t="s">
        <v>505</v>
      </c>
      <c r="D130" s="52" t="s">
        <v>570</v>
      </c>
      <c r="E130" s="52" t="s">
        <v>571</v>
      </c>
      <c r="F130" s="21">
        <f t="shared" si="5"/>
        <v>19.76</v>
      </c>
      <c r="G130" s="54" t="s">
        <v>237</v>
      </c>
      <c r="H130" s="54" t="s">
        <v>572</v>
      </c>
      <c r="I130" s="60">
        <v>19.76</v>
      </c>
      <c r="J130" s="61">
        <v>11.856</v>
      </c>
      <c r="K130" s="60"/>
      <c r="L130" s="60"/>
      <c r="M130" s="61">
        <v>7.904</v>
      </c>
      <c r="N130" s="22" t="s">
        <v>509</v>
      </c>
      <c r="O130" s="52" t="s">
        <v>543</v>
      </c>
      <c r="P130" s="52" t="s">
        <v>511</v>
      </c>
      <c r="Q130" s="48" t="s">
        <v>38</v>
      </c>
      <c r="R130" s="48" t="s">
        <v>39</v>
      </c>
      <c r="S130" s="48" t="s">
        <v>40</v>
      </c>
      <c r="T130" s="19" t="s">
        <v>41</v>
      </c>
      <c r="U130" s="70"/>
      <c r="V130" s="7"/>
    </row>
    <row r="131" s="3" customFormat="1" ht="62" customHeight="1" spans="1:22">
      <c r="A131" s="19">
        <v>51</v>
      </c>
      <c r="B131" s="21" t="s">
        <v>399</v>
      </c>
      <c r="C131" s="52" t="s">
        <v>505</v>
      </c>
      <c r="D131" s="52" t="s">
        <v>573</v>
      </c>
      <c r="E131" s="52" t="s">
        <v>513</v>
      </c>
      <c r="F131" s="21">
        <f t="shared" si="5"/>
        <v>9.88</v>
      </c>
      <c r="G131" s="54" t="s">
        <v>237</v>
      </c>
      <c r="H131" s="54" t="s">
        <v>574</v>
      </c>
      <c r="I131" s="60">
        <v>9.88</v>
      </c>
      <c r="J131" s="61">
        <v>5.928</v>
      </c>
      <c r="K131" s="60"/>
      <c r="L131" s="60"/>
      <c r="M131" s="61">
        <v>3.952</v>
      </c>
      <c r="N131" s="22" t="s">
        <v>509</v>
      </c>
      <c r="O131" s="52" t="s">
        <v>515</v>
      </c>
      <c r="P131" s="52" t="s">
        <v>511</v>
      </c>
      <c r="Q131" s="48" t="s">
        <v>38</v>
      </c>
      <c r="R131" s="48" t="s">
        <v>39</v>
      </c>
      <c r="S131" s="48" t="s">
        <v>40</v>
      </c>
      <c r="T131" s="19" t="s">
        <v>41</v>
      </c>
      <c r="U131" s="70"/>
      <c r="V131" s="7"/>
    </row>
    <row r="132" s="3" customFormat="1" ht="62" customHeight="1" spans="1:22">
      <c r="A132" s="19">
        <v>52</v>
      </c>
      <c r="B132" s="21" t="s">
        <v>399</v>
      </c>
      <c r="C132" s="52" t="s">
        <v>505</v>
      </c>
      <c r="D132" s="52" t="s">
        <v>575</v>
      </c>
      <c r="E132" s="52" t="s">
        <v>513</v>
      </c>
      <c r="F132" s="21">
        <f t="shared" si="5"/>
        <v>9.88</v>
      </c>
      <c r="G132" s="54" t="s">
        <v>237</v>
      </c>
      <c r="H132" s="54" t="s">
        <v>576</v>
      </c>
      <c r="I132" s="60">
        <v>9.88</v>
      </c>
      <c r="J132" s="61">
        <v>5.928</v>
      </c>
      <c r="K132" s="60"/>
      <c r="L132" s="60"/>
      <c r="M132" s="61">
        <v>3.952</v>
      </c>
      <c r="N132" s="22" t="s">
        <v>509</v>
      </c>
      <c r="O132" s="52" t="s">
        <v>515</v>
      </c>
      <c r="P132" s="52" t="s">
        <v>511</v>
      </c>
      <c r="Q132" s="48" t="s">
        <v>38</v>
      </c>
      <c r="R132" s="48" t="s">
        <v>39</v>
      </c>
      <c r="S132" s="48" t="s">
        <v>40</v>
      </c>
      <c r="T132" s="19" t="s">
        <v>41</v>
      </c>
      <c r="U132" s="70"/>
      <c r="V132" s="7"/>
    </row>
    <row r="133" s="3" customFormat="1" ht="62" customHeight="1" spans="1:22">
      <c r="A133" s="19">
        <v>53</v>
      </c>
      <c r="B133" s="21" t="s">
        <v>399</v>
      </c>
      <c r="C133" s="52" t="s">
        <v>505</v>
      </c>
      <c r="D133" s="52" t="s">
        <v>577</v>
      </c>
      <c r="E133" s="52" t="s">
        <v>517</v>
      </c>
      <c r="F133" s="21">
        <f t="shared" si="5"/>
        <v>4.94</v>
      </c>
      <c r="G133" s="54" t="s">
        <v>237</v>
      </c>
      <c r="H133" s="54" t="s">
        <v>578</v>
      </c>
      <c r="I133" s="60">
        <v>4.94</v>
      </c>
      <c r="J133" s="61">
        <v>2.964</v>
      </c>
      <c r="K133" s="60"/>
      <c r="L133" s="60"/>
      <c r="M133" s="61">
        <v>1.976</v>
      </c>
      <c r="N133" s="22" t="s">
        <v>509</v>
      </c>
      <c r="O133" s="52" t="s">
        <v>519</v>
      </c>
      <c r="P133" s="52" t="s">
        <v>511</v>
      </c>
      <c r="Q133" s="48" t="s">
        <v>38</v>
      </c>
      <c r="R133" s="48" t="s">
        <v>39</v>
      </c>
      <c r="S133" s="48" t="s">
        <v>40</v>
      </c>
      <c r="T133" s="19" t="s">
        <v>41</v>
      </c>
      <c r="U133" s="70"/>
      <c r="V133" s="7"/>
    </row>
    <row r="134" s="3" customFormat="1" ht="62" customHeight="1" spans="1:22">
      <c r="A134" s="19">
        <v>54</v>
      </c>
      <c r="B134" s="21" t="s">
        <v>399</v>
      </c>
      <c r="C134" s="52" t="s">
        <v>505</v>
      </c>
      <c r="D134" s="52" t="s">
        <v>579</v>
      </c>
      <c r="E134" s="52" t="s">
        <v>517</v>
      </c>
      <c r="F134" s="21">
        <f t="shared" si="5"/>
        <v>4.94</v>
      </c>
      <c r="G134" s="54" t="s">
        <v>237</v>
      </c>
      <c r="H134" s="54" t="s">
        <v>580</v>
      </c>
      <c r="I134" s="60">
        <v>4.94</v>
      </c>
      <c r="J134" s="61">
        <v>2.964</v>
      </c>
      <c r="K134" s="60"/>
      <c r="L134" s="60"/>
      <c r="M134" s="61">
        <v>1.976</v>
      </c>
      <c r="N134" s="22" t="s">
        <v>509</v>
      </c>
      <c r="O134" s="52" t="s">
        <v>519</v>
      </c>
      <c r="P134" s="52" t="s">
        <v>511</v>
      </c>
      <c r="Q134" s="48" t="s">
        <v>38</v>
      </c>
      <c r="R134" s="48" t="s">
        <v>39</v>
      </c>
      <c r="S134" s="48" t="s">
        <v>40</v>
      </c>
      <c r="T134" s="19" t="s">
        <v>41</v>
      </c>
      <c r="U134" s="70"/>
      <c r="V134" s="7"/>
    </row>
    <row r="135" s="3" customFormat="1" ht="62" customHeight="1" spans="1:22">
      <c r="A135" s="19">
        <v>55</v>
      </c>
      <c r="B135" s="21" t="s">
        <v>399</v>
      </c>
      <c r="C135" s="52" t="s">
        <v>505</v>
      </c>
      <c r="D135" s="52" t="s">
        <v>581</v>
      </c>
      <c r="E135" s="52" t="s">
        <v>513</v>
      </c>
      <c r="F135" s="21">
        <f t="shared" si="5"/>
        <v>9.88</v>
      </c>
      <c r="G135" s="54" t="s">
        <v>237</v>
      </c>
      <c r="H135" s="54" t="s">
        <v>582</v>
      </c>
      <c r="I135" s="60">
        <v>9.88</v>
      </c>
      <c r="J135" s="61">
        <v>5.928</v>
      </c>
      <c r="K135" s="60"/>
      <c r="L135" s="60"/>
      <c r="M135" s="61">
        <v>3.952</v>
      </c>
      <c r="N135" s="22" t="s">
        <v>509</v>
      </c>
      <c r="O135" s="52" t="s">
        <v>515</v>
      </c>
      <c r="P135" s="52" t="s">
        <v>511</v>
      </c>
      <c r="Q135" s="48" t="s">
        <v>38</v>
      </c>
      <c r="R135" s="48" t="s">
        <v>39</v>
      </c>
      <c r="S135" s="48" t="s">
        <v>40</v>
      </c>
      <c r="T135" s="19" t="s">
        <v>41</v>
      </c>
      <c r="U135" s="70"/>
      <c r="V135" s="7"/>
    </row>
    <row r="136" s="3" customFormat="1" ht="62" customHeight="1" spans="1:22">
      <c r="A136" s="19">
        <v>56</v>
      </c>
      <c r="B136" s="21" t="s">
        <v>399</v>
      </c>
      <c r="C136" s="52" t="s">
        <v>505</v>
      </c>
      <c r="D136" s="52" t="s">
        <v>583</v>
      </c>
      <c r="E136" s="52" t="s">
        <v>517</v>
      </c>
      <c r="F136" s="21">
        <f t="shared" si="5"/>
        <v>4.94</v>
      </c>
      <c r="G136" s="54" t="s">
        <v>237</v>
      </c>
      <c r="H136" s="54" t="s">
        <v>488</v>
      </c>
      <c r="I136" s="60">
        <v>4.94</v>
      </c>
      <c r="J136" s="61">
        <v>2.964</v>
      </c>
      <c r="K136" s="60"/>
      <c r="L136" s="60"/>
      <c r="M136" s="61">
        <v>1.976</v>
      </c>
      <c r="N136" s="22" t="s">
        <v>509</v>
      </c>
      <c r="O136" s="52" t="s">
        <v>519</v>
      </c>
      <c r="P136" s="52" t="s">
        <v>511</v>
      </c>
      <c r="Q136" s="48" t="s">
        <v>38</v>
      </c>
      <c r="R136" s="48" t="s">
        <v>39</v>
      </c>
      <c r="S136" s="48" t="s">
        <v>40</v>
      </c>
      <c r="T136" s="19" t="s">
        <v>41</v>
      </c>
      <c r="U136" s="70"/>
      <c r="V136" s="7"/>
    </row>
    <row r="137" s="3" customFormat="1" ht="62" customHeight="1" spans="1:22">
      <c r="A137" s="19">
        <v>57</v>
      </c>
      <c r="B137" s="21" t="s">
        <v>399</v>
      </c>
      <c r="C137" s="52" t="s">
        <v>505</v>
      </c>
      <c r="D137" s="52" t="s">
        <v>584</v>
      </c>
      <c r="E137" s="52" t="s">
        <v>513</v>
      </c>
      <c r="F137" s="21">
        <f t="shared" si="5"/>
        <v>9.88</v>
      </c>
      <c r="G137" s="54" t="s">
        <v>237</v>
      </c>
      <c r="H137" s="54" t="s">
        <v>258</v>
      </c>
      <c r="I137" s="60">
        <v>9.88</v>
      </c>
      <c r="J137" s="61">
        <v>5.928</v>
      </c>
      <c r="K137" s="60"/>
      <c r="L137" s="60"/>
      <c r="M137" s="61">
        <v>3.952</v>
      </c>
      <c r="N137" s="22" t="s">
        <v>509</v>
      </c>
      <c r="O137" s="52" t="s">
        <v>515</v>
      </c>
      <c r="P137" s="52" t="s">
        <v>511</v>
      </c>
      <c r="Q137" s="48" t="s">
        <v>38</v>
      </c>
      <c r="R137" s="48" t="s">
        <v>39</v>
      </c>
      <c r="S137" s="48" t="s">
        <v>40</v>
      </c>
      <c r="T137" s="19" t="s">
        <v>41</v>
      </c>
      <c r="U137" s="70"/>
      <c r="V137" s="7"/>
    </row>
    <row r="138" s="3" customFormat="1" ht="62" customHeight="1" spans="1:22">
      <c r="A138" s="19">
        <v>58</v>
      </c>
      <c r="B138" s="21" t="s">
        <v>399</v>
      </c>
      <c r="C138" s="52" t="s">
        <v>505</v>
      </c>
      <c r="D138" s="52" t="s">
        <v>585</v>
      </c>
      <c r="E138" s="52" t="s">
        <v>586</v>
      </c>
      <c r="F138" s="21">
        <f t="shared" si="5"/>
        <v>11.4</v>
      </c>
      <c r="G138" s="54" t="s">
        <v>157</v>
      </c>
      <c r="H138" s="54" t="s">
        <v>342</v>
      </c>
      <c r="I138" s="60">
        <v>11.4</v>
      </c>
      <c r="J138" s="61">
        <v>6.84</v>
      </c>
      <c r="K138" s="60"/>
      <c r="L138" s="60"/>
      <c r="M138" s="61">
        <v>4.56</v>
      </c>
      <c r="N138" s="22" t="s">
        <v>509</v>
      </c>
      <c r="O138" s="52" t="s">
        <v>515</v>
      </c>
      <c r="P138" s="52" t="s">
        <v>511</v>
      </c>
      <c r="Q138" s="48" t="s">
        <v>38</v>
      </c>
      <c r="R138" s="48" t="s">
        <v>39</v>
      </c>
      <c r="S138" s="48" t="s">
        <v>40</v>
      </c>
      <c r="T138" s="19" t="s">
        <v>41</v>
      </c>
      <c r="U138" s="70"/>
      <c r="V138" s="7"/>
    </row>
    <row r="139" s="3" customFormat="1" ht="62" customHeight="1" spans="1:22">
      <c r="A139" s="19">
        <v>59</v>
      </c>
      <c r="B139" s="21" t="s">
        <v>399</v>
      </c>
      <c r="C139" s="52" t="s">
        <v>505</v>
      </c>
      <c r="D139" s="52" t="s">
        <v>587</v>
      </c>
      <c r="E139" s="52" t="s">
        <v>571</v>
      </c>
      <c r="F139" s="21">
        <f t="shared" si="5"/>
        <v>19.76</v>
      </c>
      <c r="G139" s="54" t="s">
        <v>157</v>
      </c>
      <c r="H139" s="54" t="s">
        <v>158</v>
      </c>
      <c r="I139" s="60">
        <v>19.76</v>
      </c>
      <c r="J139" s="61">
        <v>11.856</v>
      </c>
      <c r="K139" s="60"/>
      <c r="L139" s="60"/>
      <c r="M139" s="61">
        <v>7.904</v>
      </c>
      <c r="N139" s="22" t="s">
        <v>509</v>
      </c>
      <c r="O139" s="52" t="s">
        <v>543</v>
      </c>
      <c r="P139" s="52" t="s">
        <v>511</v>
      </c>
      <c r="Q139" s="48" t="s">
        <v>38</v>
      </c>
      <c r="R139" s="48" t="s">
        <v>39</v>
      </c>
      <c r="S139" s="48" t="s">
        <v>40</v>
      </c>
      <c r="T139" s="19" t="s">
        <v>41</v>
      </c>
      <c r="U139" s="70"/>
      <c r="V139" s="7"/>
    </row>
    <row r="140" s="3" customFormat="1" ht="62" customHeight="1" spans="1:22">
      <c r="A140" s="19">
        <v>60</v>
      </c>
      <c r="B140" s="21" t="s">
        <v>399</v>
      </c>
      <c r="C140" s="52" t="s">
        <v>505</v>
      </c>
      <c r="D140" s="52" t="s">
        <v>588</v>
      </c>
      <c r="E140" s="52" t="s">
        <v>589</v>
      </c>
      <c r="F140" s="21">
        <f t="shared" si="5"/>
        <v>9.12</v>
      </c>
      <c r="G140" s="54" t="s">
        <v>157</v>
      </c>
      <c r="H140" s="54" t="s">
        <v>590</v>
      </c>
      <c r="I140" s="60">
        <v>9.12</v>
      </c>
      <c r="J140" s="61">
        <v>5.472</v>
      </c>
      <c r="K140" s="60"/>
      <c r="L140" s="60"/>
      <c r="M140" s="61">
        <v>3.648</v>
      </c>
      <c r="N140" s="22" t="s">
        <v>509</v>
      </c>
      <c r="O140" s="52" t="s">
        <v>515</v>
      </c>
      <c r="P140" s="52" t="s">
        <v>511</v>
      </c>
      <c r="Q140" s="48" t="s">
        <v>38</v>
      </c>
      <c r="R140" s="48" t="s">
        <v>39</v>
      </c>
      <c r="S140" s="48" t="s">
        <v>40</v>
      </c>
      <c r="T140" s="19" t="s">
        <v>41</v>
      </c>
      <c r="U140" s="70"/>
      <c r="V140" s="7"/>
    </row>
    <row r="141" s="3" customFormat="1" ht="62" customHeight="1" spans="1:22">
      <c r="A141" s="19">
        <v>61</v>
      </c>
      <c r="B141" s="21" t="s">
        <v>399</v>
      </c>
      <c r="C141" s="52" t="s">
        <v>505</v>
      </c>
      <c r="D141" s="52" t="s">
        <v>591</v>
      </c>
      <c r="E141" s="52" t="s">
        <v>589</v>
      </c>
      <c r="F141" s="21">
        <f t="shared" si="5"/>
        <v>9.12</v>
      </c>
      <c r="G141" s="54" t="s">
        <v>157</v>
      </c>
      <c r="H141" s="54" t="s">
        <v>592</v>
      </c>
      <c r="I141" s="60">
        <v>9.12</v>
      </c>
      <c r="J141" s="61">
        <v>5.472</v>
      </c>
      <c r="K141" s="60"/>
      <c r="L141" s="60"/>
      <c r="M141" s="61">
        <v>3.648</v>
      </c>
      <c r="N141" s="22" t="s">
        <v>509</v>
      </c>
      <c r="O141" s="52" t="s">
        <v>515</v>
      </c>
      <c r="P141" s="52" t="s">
        <v>511</v>
      </c>
      <c r="Q141" s="48" t="s">
        <v>38</v>
      </c>
      <c r="R141" s="48" t="s">
        <v>39</v>
      </c>
      <c r="S141" s="48" t="s">
        <v>40</v>
      </c>
      <c r="T141" s="19" t="s">
        <v>41</v>
      </c>
      <c r="U141" s="70"/>
      <c r="V141" s="7"/>
    </row>
    <row r="142" s="3" customFormat="1" ht="62" customHeight="1" spans="1:22">
      <c r="A142" s="19">
        <v>62</v>
      </c>
      <c r="B142" s="21" t="s">
        <v>399</v>
      </c>
      <c r="C142" s="52" t="s">
        <v>505</v>
      </c>
      <c r="D142" s="52" t="s">
        <v>593</v>
      </c>
      <c r="E142" s="52" t="s">
        <v>594</v>
      </c>
      <c r="F142" s="21">
        <f t="shared" si="5"/>
        <v>22.8</v>
      </c>
      <c r="G142" s="54" t="s">
        <v>157</v>
      </c>
      <c r="H142" s="54" t="s">
        <v>595</v>
      </c>
      <c r="I142" s="60">
        <v>22.8</v>
      </c>
      <c r="J142" s="61">
        <v>13.68</v>
      </c>
      <c r="K142" s="60"/>
      <c r="L142" s="60"/>
      <c r="M142" s="61">
        <v>9.12</v>
      </c>
      <c r="N142" s="22" t="s">
        <v>509</v>
      </c>
      <c r="O142" s="52" t="s">
        <v>560</v>
      </c>
      <c r="P142" s="52" t="s">
        <v>511</v>
      </c>
      <c r="Q142" s="48" t="s">
        <v>38</v>
      </c>
      <c r="R142" s="48" t="s">
        <v>39</v>
      </c>
      <c r="S142" s="48" t="s">
        <v>40</v>
      </c>
      <c r="T142" s="19" t="s">
        <v>41</v>
      </c>
      <c r="U142" s="70"/>
      <c r="V142" s="7"/>
    </row>
    <row r="143" s="3" customFormat="1" ht="62" customHeight="1" spans="1:22">
      <c r="A143" s="19">
        <v>63</v>
      </c>
      <c r="B143" s="21" t="s">
        <v>399</v>
      </c>
      <c r="C143" s="52" t="s">
        <v>505</v>
      </c>
      <c r="D143" s="52" t="s">
        <v>596</v>
      </c>
      <c r="E143" s="52" t="s">
        <v>589</v>
      </c>
      <c r="F143" s="21">
        <f t="shared" si="5"/>
        <v>9.12</v>
      </c>
      <c r="G143" s="54" t="s">
        <v>157</v>
      </c>
      <c r="H143" s="54" t="s">
        <v>163</v>
      </c>
      <c r="I143" s="60">
        <v>9.12</v>
      </c>
      <c r="J143" s="61">
        <v>5.472</v>
      </c>
      <c r="K143" s="60"/>
      <c r="L143" s="60"/>
      <c r="M143" s="61">
        <v>3.648</v>
      </c>
      <c r="N143" s="22" t="s">
        <v>509</v>
      </c>
      <c r="O143" s="52" t="s">
        <v>515</v>
      </c>
      <c r="P143" s="52" t="s">
        <v>511</v>
      </c>
      <c r="Q143" s="48" t="s">
        <v>38</v>
      </c>
      <c r="R143" s="48" t="s">
        <v>39</v>
      </c>
      <c r="S143" s="48" t="s">
        <v>40</v>
      </c>
      <c r="T143" s="19" t="s">
        <v>41</v>
      </c>
      <c r="U143" s="70"/>
      <c r="V143" s="7"/>
    </row>
    <row r="144" s="3" customFormat="1" ht="62" customHeight="1" spans="1:22">
      <c r="A144" s="19">
        <v>64</v>
      </c>
      <c r="B144" s="21" t="s">
        <v>399</v>
      </c>
      <c r="C144" s="52" t="s">
        <v>505</v>
      </c>
      <c r="D144" s="52" t="s">
        <v>597</v>
      </c>
      <c r="E144" s="52" t="s">
        <v>598</v>
      </c>
      <c r="F144" s="21">
        <f t="shared" si="5"/>
        <v>11.4</v>
      </c>
      <c r="G144" s="54" t="s">
        <v>157</v>
      </c>
      <c r="H144" s="54" t="s">
        <v>599</v>
      </c>
      <c r="I144" s="60">
        <v>11.4</v>
      </c>
      <c r="J144" s="61">
        <v>6.84</v>
      </c>
      <c r="K144" s="60"/>
      <c r="L144" s="60"/>
      <c r="M144" s="61">
        <v>4.56</v>
      </c>
      <c r="N144" s="22" t="s">
        <v>509</v>
      </c>
      <c r="O144" s="52" t="s">
        <v>510</v>
      </c>
      <c r="P144" s="52" t="s">
        <v>511</v>
      </c>
      <c r="Q144" s="48" t="s">
        <v>38</v>
      </c>
      <c r="R144" s="48" t="s">
        <v>39</v>
      </c>
      <c r="S144" s="48" t="s">
        <v>40</v>
      </c>
      <c r="T144" s="19" t="s">
        <v>41</v>
      </c>
      <c r="U144" s="70"/>
      <c r="V144" s="7"/>
    </row>
    <row r="145" s="3" customFormat="1" ht="62" customHeight="1" spans="1:22">
      <c r="A145" s="19">
        <v>65</v>
      </c>
      <c r="B145" s="21" t="s">
        <v>399</v>
      </c>
      <c r="C145" s="52" t="s">
        <v>505</v>
      </c>
      <c r="D145" s="52" t="s">
        <v>600</v>
      </c>
      <c r="E145" s="52" t="s">
        <v>601</v>
      </c>
      <c r="F145" s="21">
        <f t="shared" si="5"/>
        <v>15.2</v>
      </c>
      <c r="G145" s="54" t="s">
        <v>436</v>
      </c>
      <c r="H145" s="54" t="s">
        <v>602</v>
      </c>
      <c r="I145" s="60">
        <v>15.2</v>
      </c>
      <c r="J145" s="61">
        <v>9.12</v>
      </c>
      <c r="K145" s="60"/>
      <c r="L145" s="60"/>
      <c r="M145" s="61">
        <v>6.08</v>
      </c>
      <c r="N145" s="22" t="s">
        <v>509</v>
      </c>
      <c r="O145" s="52" t="s">
        <v>543</v>
      </c>
      <c r="P145" s="52" t="s">
        <v>511</v>
      </c>
      <c r="Q145" s="48" t="s">
        <v>38</v>
      </c>
      <c r="R145" s="48" t="s">
        <v>39</v>
      </c>
      <c r="S145" s="48" t="s">
        <v>40</v>
      </c>
      <c r="T145" s="19" t="s">
        <v>41</v>
      </c>
      <c r="U145" s="70"/>
      <c r="V145" s="7"/>
    </row>
    <row r="146" s="3" customFormat="1" ht="62" customHeight="1" spans="1:22">
      <c r="A146" s="19">
        <v>66</v>
      </c>
      <c r="B146" s="21" t="s">
        <v>399</v>
      </c>
      <c r="C146" s="52" t="s">
        <v>505</v>
      </c>
      <c r="D146" s="52" t="s">
        <v>603</v>
      </c>
      <c r="E146" s="52" t="s">
        <v>601</v>
      </c>
      <c r="F146" s="21">
        <f t="shared" si="5"/>
        <v>15.2</v>
      </c>
      <c r="G146" s="54" t="s">
        <v>436</v>
      </c>
      <c r="H146" s="54" t="s">
        <v>604</v>
      </c>
      <c r="I146" s="60">
        <v>15.2</v>
      </c>
      <c r="J146" s="61">
        <v>9.12</v>
      </c>
      <c r="K146" s="60"/>
      <c r="L146" s="60"/>
      <c r="M146" s="61">
        <v>6.08</v>
      </c>
      <c r="N146" s="22" t="s">
        <v>509</v>
      </c>
      <c r="O146" s="52" t="s">
        <v>543</v>
      </c>
      <c r="P146" s="52" t="s">
        <v>511</v>
      </c>
      <c r="Q146" s="48" t="s">
        <v>38</v>
      </c>
      <c r="R146" s="48" t="s">
        <v>39</v>
      </c>
      <c r="S146" s="48" t="s">
        <v>40</v>
      </c>
      <c r="T146" s="19" t="s">
        <v>41</v>
      </c>
      <c r="U146" s="70"/>
      <c r="V146" s="7"/>
    </row>
    <row r="147" s="3" customFormat="1" ht="62" customHeight="1" spans="1:22">
      <c r="A147" s="19">
        <v>67</v>
      </c>
      <c r="B147" s="21" t="s">
        <v>399</v>
      </c>
      <c r="C147" s="52" t="s">
        <v>505</v>
      </c>
      <c r="D147" s="52" t="s">
        <v>605</v>
      </c>
      <c r="E147" s="52" t="s">
        <v>606</v>
      </c>
      <c r="F147" s="21">
        <f t="shared" si="5"/>
        <v>7.6</v>
      </c>
      <c r="G147" s="54" t="s">
        <v>436</v>
      </c>
      <c r="H147" s="54" t="s">
        <v>607</v>
      </c>
      <c r="I147" s="60">
        <v>7.6</v>
      </c>
      <c r="J147" s="61">
        <v>4.56</v>
      </c>
      <c r="K147" s="60"/>
      <c r="L147" s="60"/>
      <c r="M147" s="61">
        <v>3.04</v>
      </c>
      <c r="N147" s="22" t="s">
        <v>509</v>
      </c>
      <c r="O147" s="52" t="s">
        <v>515</v>
      </c>
      <c r="P147" s="52" t="s">
        <v>511</v>
      </c>
      <c r="Q147" s="48" t="s">
        <v>38</v>
      </c>
      <c r="R147" s="48" t="s">
        <v>39</v>
      </c>
      <c r="S147" s="48" t="s">
        <v>40</v>
      </c>
      <c r="T147" s="19" t="s">
        <v>41</v>
      </c>
      <c r="U147" s="70"/>
      <c r="V147" s="7"/>
    </row>
    <row r="148" s="3" customFormat="1" ht="62" customHeight="1" spans="1:22">
      <c r="A148" s="19">
        <v>68</v>
      </c>
      <c r="B148" s="21" t="s">
        <v>399</v>
      </c>
      <c r="C148" s="52" t="s">
        <v>505</v>
      </c>
      <c r="D148" s="52" t="s">
        <v>608</v>
      </c>
      <c r="E148" s="52" t="s">
        <v>609</v>
      </c>
      <c r="F148" s="21">
        <f t="shared" si="5"/>
        <v>13.68</v>
      </c>
      <c r="G148" s="54" t="s">
        <v>193</v>
      </c>
      <c r="H148" s="54" t="s">
        <v>610</v>
      </c>
      <c r="I148" s="60">
        <v>13.68</v>
      </c>
      <c r="J148" s="61">
        <v>8.208</v>
      </c>
      <c r="K148" s="60"/>
      <c r="L148" s="60"/>
      <c r="M148" s="61">
        <v>5.472</v>
      </c>
      <c r="N148" s="22" t="s">
        <v>509</v>
      </c>
      <c r="O148" s="52" t="s">
        <v>515</v>
      </c>
      <c r="P148" s="52" t="s">
        <v>511</v>
      </c>
      <c r="Q148" s="48" t="s">
        <v>38</v>
      </c>
      <c r="R148" s="48" t="s">
        <v>39</v>
      </c>
      <c r="S148" s="48" t="s">
        <v>40</v>
      </c>
      <c r="T148" s="19" t="s">
        <v>41</v>
      </c>
      <c r="U148" s="70"/>
      <c r="V148" s="7"/>
    </row>
    <row r="149" s="3" customFormat="1" ht="62" customHeight="1" spans="1:22">
      <c r="A149" s="19">
        <v>69</v>
      </c>
      <c r="B149" s="21" t="s">
        <v>399</v>
      </c>
      <c r="C149" s="52" t="s">
        <v>505</v>
      </c>
      <c r="D149" s="52" t="s">
        <v>611</v>
      </c>
      <c r="E149" s="52" t="s">
        <v>609</v>
      </c>
      <c r="F149" s="21">
        <f t="shared" si="5"/>
        <v>13.68</v>
      </c>
      <c r="G149" s="54" t="s">
        <v>193</v>
      </c>
      <c r="H149" s="54" t="s">
        <v>612</v>
      </c>
      <c r="I149" s="60">
        <v>13.68</v>
      </c>
      <c r="J149" s="61">
        <v>8.208</v>
      </c>
      <c r="K149" s="60"/>
      <c r="L149" s="60"/>
      <c r="M149" s="61">
        <v>5.472</v>
      </c>
      <c r="N149" s="22" t="s">
        <v>509</v>
      </c>
      <c r="O149" s="52" t="s">
        <v>515</v>
      </c>
      <c r="P149" s="52" t="s">
        <v>511</v>
      </c>
      <c r="Q149" s="48" t="s">
        <v>38</v>
      </c>
      <c r="R149" s="48" t="s">
        <v>39</v>
      </c>
      <c r="S149" s="48" t="s">
        <v>40</v>
      </c>
      <c r="T149" s="19" t="s">
        <v>41</v>
      </c>
      <c r="U149" s="70"/>
      <c r="V149" s="7"/>
    </row>
    <row r="150" s="3" customFormat="1" ht="62" customHeight="1" spans="1:22">
      <c r="A150" s="19">
        <v>70</v>
      </c>
      <c r="B150" s="21" t="s">
        <v>399</v>
      </c>
      <c r="C150" s="52" t="s">
        <v>505</v>
      </c>
      <c r="D150" s="52" t="s">
        <v>613</v>
      </c>
      <c r="E150" s="52" t="s">
        <v>568</v>
      </c>
      <c r="F150" s="21">
        <f t="shared" si="5"/>
        <v>20.52</v>
      </c>
      <c r="G150" s="54" t="s">
        <v>193</v>
      </c>
      <c r="H150" s="54" t="s">
        <v>614</v>
      </c>
      <c r="I150" s="60">
        <v>20.52</v>
      </c>
      <c r="J150" s="61">
        <v>12.312</v>
      </c>
      <c r="K150" s="60"/>
      <c r="L150" s="60"/>
      <c r="M150" s="61">
        <v>8.208</v>
      </c>
      <c r="N150" s="22" t="s">
        <v>509</v>
      </c>
      <c r="O150" s="52" t="s">
        <v>510</v>
      </c>
      <c r="P150" s="52" t="s">
        <v>511</v>
      </c>
      <c r="Q150" s="48" t="s">
        <v>38</v>
      </c>
      <c r="R150" s="48" t="s">
        <v>39</v>
      </c>
      <c r="S150" s="48" t="s">
        <v>40</v>
      </c>
      <c r="T150" s="19" t="s">
        <v>41</v>
      </c>
      <c r="U150" s="70"/>
      <c r="V150" s="7"/>
    </row>
    <row r="151" s="3" customFormat="1" ht="62" customHeight="1" spans="1:22">
      <c r="A151" s="19">
        <v>71</v>
      </c>
      <c r="B151" s="21" t="s">
        <v>399</v>
      </c>
      <c r="C151" s="52" t="s">
        <v>505</v>
      </c>
      <c r="D151" s="52" t="s">
        <v>615</v>
      </c>
      <c r="E151" s="52" t="s">
        <v>568</v>
      </c>
      <c r="F151" s="21">
        <f t="shared" ref="F151:F171" si="6">I151</f>
        <v>20.52</v>
      </c>
      <c r="G151" s="54" t="s">
        <v>193</v>
      </c>
      <c r="H151" s="54" t="s">
        <v>194</v>
      </c>
      <c r="I151" s="60">
        <v>20.52</v>
      </c>
      <c r="J151" s="61">
        <v>12.312</v>
      </c>
      <c r="K151" s="60"/>
      <c r="L151" s="60"/>
      <c r="M151" s="61">
        <v>8.208</v>
      </c>
      <c r="N151" s="22" t="s">
        <v>509</v>
      </c>
      <c r="O151" s="52" t="s">
        <v>510</v>
      </c>
      <c r="P151" s="52" t="s">
        <v>511</v>
      </c>
      <c r="Q151" s="48" t="s">
        <v>38</v>
      </c>
      <c r="R151" s="48" t="s">
        <v>39</v>
      </c>
      <c r="S151" s="48" t="s">
        <v>40</v>
      </c>
      <c r="T151" s="19" t="s">
        <v>41</v>
      </c>
      <c r="U151" s="70"/>
      <c r="V151" s="7"/>
    </row>
    <row r="152" s="3" customFormat="1" ht="62" customHeight="1" spans="1:22">
      <c r="A152" s="19">
        <v>72</v>
      </c>
      <c r="B152" s="21" t="s">
        <v>399</v>
      </c>
      <c r="C152" s="52" t="s">
        <v>505</v>
      </c>
      <c r="D152" s="52" t="s">
        <v>616</v>
      </c>
      <c r="E152" s="52" t="s">
        <v>558</v>
      </c>
      <c r="F152" s="21">
        <f t="shared" si="6"/>
        <v>34.2</v>
      </c>
      <c r="G152" s="54" t="s">
        <v>115</v>
      </c>
      <c r="H152" s="54" t="s">
        <v>617</v>
      </c>
      <c r="I152" s="60">
        <v>34.2</v>
      </c>
      <c r="J152" s="61">
        <v>20.52</v>
      </c>
      <c r="K152" s="60"/>
      <c r="L152" s="60"/>
      <c r="M152" s="61">
        <v>13.68</v>
      </c>
      <c r="N152" s="22" t="s">
        <v>509</v>
      </c>
      <c r="O152" s="52" t="s">
        <v>560</v>
      </c>
      <c r="P152" s="52" t="s">
        <v>511</v>
      </c>
      <c r="Q152" s="48" t="s">
        <v>38</v>
      </c>
      <c r="R152" s="48" t="s">
        <v>39</v>
      </c>
      <c r="S152" s="48" t="s">
        <v>40</v>
      </c>
      <c r="T152" s="19" t="s">
        <v>41</v>
      </c>
      <c r="U152" s="70"/>
      <c r="V152" s="7"/>
    </row>
    <row r="153" s="3" customFormat="1" ht="62" customHeight="1" spans="1:22">
      <c r="A153" s="19">
        <v>73</v>
      </c>
      <c r="B153" s="21" t="s">
        <v>399</v>
      </c>
      <c r="C153" s="52" t="s">
        <v>505</v>
      </c>
      <c r="D153" s="52" t="s">
        <v>618</v>
      </c>
      <c r="E153" s="52" t="s">
        <v>619</v>
      </c>
      <c r="F153" s="21">
        <f t="shared" si="6"/>
        <v>60.8</v>
      </c>
      <c r="G153" s="54" t="s">
        <v>115</v>
      </c>
      <c r="H153" s="54" t="s">
        <v>620</v>
      </c>
      <c r="I153" s="60">
        <v>60.8</v>
      </c>
      <c r="J153" s="61">
        <v>36.48</v>
      </c>
      <c r="K153" s="60"/>
      <c r="L153" s="60"/>
      <c r="M153" s="61">
        <v>24.32</v>
      </c>
      <c r="N153" s="22" t="s">
        <v>509</v>
      </c>
      <c r="O153" s="52" t="s">
        <v>621</v>
      </c>
      <c r="P153" s="52" t="s">
        <v>511</v>
      </c>
      <c r="Q153" s="48" t="s">
        <v>38</v>
      </c>
      <c r="R153" s="48" t="s">
        <v>39</v>
      </c>
      <c r="S153" s="48" t="s">
        <v>40</v>
      </c>
      <c r="T153" s="19" t="s">
        <v>41</v>
      </c>
      <c r="U153" s="70"/>
      <c r="V153" s="7"/>
    </row>
    <row r="154" s="3" customFormat="1" ht="62" customHeight="1" spans="1:22">
      <c r="A154" s="19">
        <v>74</v>
      </c>
      <c r="B154" s="21" t="s">
        <v>399</v>
      </c>
      <c r="C154" s="52" t="s">
        <v>505</v>
      </c>
      <c r="D154" s="52" t="s">
        <v>622</v>
      </c>
      <c r="E154" s="52" t="s">
        <v>623</v>
      </c>
      <c r="F154" s="21">
        <f t="shared" si="6"/>
        <v>13.68</v>
      </c>
      <c r="G154" s="54" t="s">
        <v>61</v>
      </c>
      <c r="H154" s="54" t="s">
        <v>624</v>
      </c>
      <c r="I154" s="60">
        <v>13.68</v>
      </c>
      <c r="J154" s="61">
        <v>8.208</v>
      </c>
      <c r="K154" s="60"/>
      <c r="L154" s="60"/>
      <c r="M154" s="61">
        <v>5.472</v>
      </c>
      <c r="N154" s="22" t="s">
        <v>509</v>
      </c>
      <c r="O154" s="52" t="s">
        <v>510</v>
      </c>
      <c r="P154" s="52" t="s">
        <v>511</v>
      </c>
      <c r="Q154" s="48" t="s">
        <v>38</v>
      </c>
      <c r="R154" s="48" t="s">
        <v>39</v>
      </c>
      <c r="S154" s="48" t="s">
        <v>40</v>
      </c>
      <c r="T154" s="19" t="s">
        <v>41</v>
      </c>
      <c r="U154" s="70"/>
      <c r="V154" s="7"/>
    </row>
    <row r="155" s="3" customFormat="1" ht="62" customHeight="1" spans="1:22">
      <c r="A155" s="19">
        <v>75</v>
      </c>
      <c r="B155" s="21" t="s">
        <v>399</v>
      </c>
      <c r="C155" s="52" t="s">
        <v>505</v>
      </c>
      <c r="D155" s="52" t="s">
        <v>625</v>
      </c>
      <c r="E155" s="52" t="s">
        <v>594</v>
      </c>
      <c r="F155" s="21">
        <f t="shared" si="6"/>
        <v>22.8</v>
      </c>
      <c r="G155" s="54" t="s">
        <v>61</v>
      </c>
      <c r="H155" s="54" t="s">
        <v>626</v>
      </c>
      <c r="I155" s="60">
        <v>22.8</v>
      </c>
      <c r="J155" s="61">
        <v>13.68</v>
      </c>
      <c r="K155" s="60"/>
      <c r="L155" s="60"/>
      <c r="M155" s="61">
        <v>9.12</v>
      </c>
      <c r="N155" s="22" t="s">
        <v>509</v>
      </c>
      <c r="O155" s="52" t="s">
        <v>560</v>
      </c>
      <c r="P155" s="52" t="s">
        <v>511</v>
      </c>
      <c r="Q155" s="48" t="s">
        <v>38</v>
      </c>
      <c r="R155" s="48" t="s">
        <v>39</v>
      </c>
      <c r="S155" s="48" t="s">
        <v>40</v>
      </c>
      <c r="T155" s="19" t="s">
        <v>41</v>
      </c>
      <c r="U155" s="70"/>
      <c r="V155" s="7"/>
    </row>
    <row r="156" s="3" customFormat="1" ht="62" customHeight="1" spans="1:22">
      <c r="A156" s="19">
        <v>76</v>
      </c>
      <c r="B156" s="21" t="s">
        <v>399</v>
      </c>
      <c r="C156" s="52" t="s">
        <v>505</v>
      </c>
      <c r="D156" s="52" t="s">
        <v>627</v>
      </c>
      <c r="E156" s="52" t="s">
        <v>589</v>
      </c>
      <c r="F156" s="21">
        <f t="shared" si="6"/>
        <v>9.12</v>
      </c>
      <c r="G156" s="54" t="s">
        <v>61</v>
      </c>
      <c r="H156" s="54" t="s">
        <v>628</v>
      </c>
      <c r="I156" s="60">
        <v>9.12</v>
      </c>
      <c r="J156" s="61">
        <v>5.472</v>
      </c>
      <c r="K156" s="60"/>
      <c r="L156" s="60"/>
      <c r="M156" s="61">
        <v>3.648</v>
      </c>
      <c r="N156" s="22" t="s">
        <v>509</v>
      </c>
      <c r="O156" s="52" t="s">
        <v>515</v>
      </c>
      <c r="P156" s="52" t="s">
        <v>511</v>
      </c>
      <c r="Q156" s="48" t="s">
        <v>38</v>
      </c>
      <c r="R156" s="48" t="s">
        <v>39</v>
      </c>
      <c r="S156" s="48" t="s">
        <v>40</v>
      </c>
      <c r="T156" s="19" t="s">
        <v>41</v>
      </c>
      <c r="U156" s="70"/>
      <c r="V156" s="7"/>
    </row>
    <row r="157" s="3" customFormat="1" ht="62" customHeight="1" spans="1:22">
      <c r="A157" s="19">
        <v>77</v>
      </c>
      <c r="B157" s="21" t="s">
        <v>399</v>
      </c>
      <c r="C157" s="52" t="s">
        <v>505</v>
      </c>
      <c r="D157" s="52" t="s">
        <v>629</v>
      </c>
      <c r="E157" s="52" t="s">
        <v>630</v>
      </c>
      <c r="F157" s="21">
        <f t="shared" si="6"/>
        <v>4.56</v>
      </c>
      <c r="G157" s="54" t="s">
        <v>61</v>
      </c>
      <c r="H157" s="54" t="s">
        <v>631</v>
      </c>
      <c r="I157" s="60">
        <v>4.56</v>
      </c>
      <c r="J157" s="61">
        <v>2.736</v>
      </c>
      <c r="K157" s="60"/>
      <c r="L157" s="60"/>
      <c r="M157" s="61">
        <v>1.824</v>
      </c>
      <c r="N157" s="22" t="s">
        <v>509</v>
      </c>
      <c r="O157" s="52" t="s">
        <v>519</v>
      </c>
      <c r="P157" s="52" t="s">
        <v>511</v>
      </c>
      <c r="Q157" s="48" t="s">
        <v>38</v>
      </c>
      <c r="R157" s="48" t="s">
        <v>39</v>
      </c>
      <c r="S157" s="48" t="s">
        <v>40</v>
      </c>
      <c r="T157" s="19" t="s">
        <v>41</v>
      </c>
      <c r="U157" s="70"/>
      <c r="V157" s="7"/>
    </row>
    <row r="158" s="3" customFormat="1" ht="62" customHeight="1" spans="1:22">
      <c r="A158" s="19">
        <v>78</v>
      </c>
      <c r="B158" s="21" t="s">
        <v>399</v>
      </c>
      <c r="C158" s="52" t="s">
        <v>505</v>
      </c>
      <c r="D158" s="52" t="s">
        <v>632</v>
      </c>
      <c r="E158" s="52" t="s">
        <v>630</v>
      </c>
      <c r="F158" s="21">
        <f t="shared" si="6"/>
        <v>4.56</v>
      </c>
      <c r="G158" s="54" t="s">
        <v>61</v>
      </c>
      <c r="H158" s="54" t="s">
        <v>62</v>
      </c>
      <c r="I158" s="60">
        <v>4.56</v>
      </c>
      <c r="J158" s="61">
        <v>2.736</v>
      </c>
      <c r="K158" s="60"/>
      <c r="L158" s="60"/>
      <c r="M158" s="61">
        <v>1.824</v>
      </c>
      <c r="N158" s="22" t="s">
        <v>509</v>
      </c>
      <c r="O158" s="52" t="s">
        <v>519</v>
      </c>
      <c r="P158" s="52" t="s">
        <v>511</v>
      </c>
      <c r="Q158" s="48" t="s">
        <v>38</v>
      </c>
      <c r="R158" s="48" t="s">
        <v>39</v>
      </c>
      <c r="S158" s="48" t="s">
        <v>40</v>
      </c>
      <c r="T158" s="19" t="s">
        <v>41</v>
      </c>
      <c r="U158" s="70"/>
      <c r="V158" s="7"/>
    </row>
    <row r="159" s="3" customFormat="1" ht="62" customHeight="1" spans="1:22">
      <c r="A159" s="19">
        <v>79</v>
      </c>
      <c r="B159" s="21" t="s">
        <v>399</v>
      </c>
      <c r="C159" s="52" t="s">
        <v>505</v>
      </c>
      <c r="D159" s="52" t="s">
        <v>633</v>
      </c>
      <c r="E159" s="52" t="s">
        <v>589</v>
      </c>
      <c r="F159" s="21">
        <f t="shared" si="6"/>
        <v>9.12</v>
      </c>
      <c r="G159" s="54" t="s">
        <v>61</v>
      </c>
      <c r="H159" s="54" t="s">
        <v>634</v>
      </c>
      <c r="I159" s="60">
        <v>9.12</v>
      </c>
      <c r="J159" s="61">
        <v>5.472</v>
      </c>
      <c r="K159" s="60"/>
      <c r="L159" s="60"/>
      <c r="M159" s="61">
        <v>3.648</v>
      </c>
      <c r="N159" s="22" t="s">
        <v>509</v>
      </c>
      <c r="O159" s="52" t="s">
        <v>515</v>
      </c>
      <c r="P159" s="52" t="s">
        <v>511</v>
      </c>
      <c r="Q159" s="48" t="s">
        <v>38</v>
      </c>
      <c r="R159" s="48" t="s">
        <v>39</v>
      </c>
      <c r="S159" s="48" t="s">
        <v>40</v>
      </c>
      <c r="T159" s="19" t="s">
        <v>41</v>
      </c>
      <c r="U159" s="70"/>
      <c r="V159" s="7"/>
    </row>
    <row r="160" s="3" customFormat="1" ht="62" customHeight="1" spans="1:22">
      <c r="A160" s="19">
        <v>80</v>
      </c>
      <c r="B160" s="21" t="s">
        <v>399</v>
      </c>
      <c r="C160" s="52" t="s">
        <v>505</v>
      </c>
      <c r="D160" s="52" t="s">
        <v>635</v>
      </c>
      <c r="E160" s="52" t="s">
        <v>630</v>
      </c>
      <c r="F160" s="21">
        <f t="shared" si="6"/>
        <v>4.56</v>
      </c>
      <c r="G160" s="54" t="s">
        <v>61</v>
      </c>
      <c r="H160" s="54" t="s">
        <v>636</v>
      </c>
      <c r="I160" s="60">
        <v>4.56</v>
      </c>
      <c r="J160" s="61">
        <v>2.736</v>
      </c>
      <c r="K160" s="60"/>
      <c r="L160" s="60"/>
      <c r="M160" s="61">
        <v>1.824</v>
      </c>
      <c r="N160" s="22" t="s">
        <v>509</v>
      </c>
      <c r="O160" s="52" t="s">
        <v>519</v>
      </c>
      <c r="P160" s="52" t="s">
        <v>511</v>
      </c>
      <c r="Q160" s="48" t="s">
        <v>38</v>
      </c>
      <c r="R160" s="48" t="s">
        <v>39</v>
      </c>
      <c r="S160" s="48" t="s">
        <v>40</v>
      </c>
      <c r="T160" s="19" t="s">
        <v>41</v>
      </c>
      <c r="U160" s="70"/>
      <c r="V160" s="7"/>
    </row>
    <row r="161" s="3" customFormat="1" ht="62" customHeight="1" spans="1:22">
      <c r="A161" s="19">
        <v>81</v>
      </c>
      <c r="B161" s="21" t="s">
        <v>399</v>
      </c>
      <c r="C161" s="52" t="s">
        <v>451</v>
      </c>
      <c r="D161" s="52" t="s">
        <v>637</v>
      </c>
      <c r="E161" s="52" t="s">
        <v>638</v>
      </c>
      <c r="F161" s="21">
        <f t="shared" si="6"/>
        <v>100</v>
      </c>
      <c r="G161" s="54" t="s">
        <v>279</v>
      </c>
      <c r="H161" s="54" t="s">
        <v>639</v>
      </c>
      <c r="I161" s="60">
        <v>100</v>
      </c>
      <c r="J161" s="61">
        <f t="shared" ref="J161:J166" si="7">I161-M161</f>
        <v>20</v>
      </c>
      <c r="K161" s="60"/>
      <c r="L161" s="60"/>
      <c r="M161" s="61">
        <v>80</v>
      </c>
      <c r="N161" s="22" t="s">
        <v>509</v>
      </c>
      <c r="O161" s="52" t="s">
        <v>640</v>
      </c>
      <c r="P161" s="52" t="s">
        <v>641</v>
      </c>
      <c r="Q161" s="48" t="s">
        <v>38</v>
      </c>
      <c r="R161" s="48" t="s">
        <v>39</v>
      </c>
      <c r="S161" s="48" t="s">
        <v>40</v>
      </c>
      <c r="T161" s="19" t="s">
        <v>41</v>
      </c>
      <c r="U161" s="70"/>
      <c r="V161" s="7"/>
    </row>
    <row r="162" s="3" customFormat="1" ht="62" customHeight="1" spans="1:22">
      <c r="A162" s="19">
        <v>82</v>
      </c>
      <c r="B162" s="21" t="s">
        <v>399</v>
      </c>
      <c r="C162" s="52" t="s">
        <v>451</v>
      </c>
      <c r="D162" s="52" t="s">
        <v>642</v>
      </c>
      <c r="E162" s="52" t="s">
        <v>643</v>
      </c>
      <c r="F162" s="21">
        <f t="shared" si="6"/>
        <v>200</v>
      </c>
      <c r="G162" s="54" t="s">
        <v>104</v>
      </c>
      <c r="H162" s="54" t="s">
        <v>542</v>
      </c>
      <c r="I162" s="60">
        <v>200</v>
      </c>
      <c r="J162" s="61">
        <f t="shared" si="7"/>
        <v>160</v>
      </c>
      <c r="K162" s="60"/>
      <c r="L162" s="60"/>
      <c r="M162" s="61">
        <v>40</v>
      </c>
      <c r="N162" s="22" t="s">
        <v>509</v>
      </c>
      <c r="O162" s="52" t="s">
        <v>644</v>
      </c>
      <c r="P162" s="52" t="s">
        <v>645</v>
      </c>
      <c r="Q162" s="48" t="s">
        <v>38</v>
      </c>
      <c r="R162" s="48" t="s">
        <v>39</v>
      </c>
      <c r="S162" s="48" t="s">
        <v>40</v>
      </c>
      <c r="T162" s="19" t="s">
        <v>41</v>
      </c>
      <c r="U162" s="70"/>
      <c r="V162" s="7"/>
    </row>
    <row r="163" s="3" customFormat="1" ht="62" customHeight="1" spans="1:22">
      <c r="A163" s="19">
        <v>83</v>
      </c>
      <c r="B163" s="21" t="s">
        <v>399</v>
      </c>
      <c r="C163" s="52" t="s">
        <v>451</v>
      </c>
      <c r="D163" s="52" t="s">
        <v>646</v>
      </c>
      <c r="E163" s="52" t="s">
        <v>647</v>
      </c>
      <c r="F163" s="21">
        <f t="shared" si="6"/>
        <v>300</v>
      </c>
      <c r="G163" s="54" t="s">
        <v>237</v>
      </c>
      <c r="H163" s="54" t="s">
        <v>648</v>
      </c>
      <c r="I163" s="60">
        <v>300</v>
      </c>
      <c r="J163" s="61">
        <f t="shared" si="7"/>
        <v>220</v>
      </c>
      <c r="K163" s="60"/>
      <c r="L163" s="60"/>
      <c r="M163" s="61">
        <v>80</v>
      </c>
      <c r="N163" s="22" t="s">
        <v>509</v>
      </c>
      <c r="O163" s="52" t="s">
        <v>649</v>
      </c>
      <c r="P163" s="52" t="s">
        <v>650</v>
      </c>
      <c r="Q163" s="48" t="s">
        <v>38</v>
      </c>
      <c r="R163" s="48" t="s">
        <v>39</v>
      </c>
      <c r="S163" s="48" t="s">
        <v>40</v>
      </c>
      <c r="T163" s="19" t="s">
        <v>41</v>
      </c>
      <c r="U163" s="70"/>
      <c r="V163" s="7"/>
    </row>
    <row r="164" s="3" customFormat="1" ht="62" customHeight="1" spans="1:22">
      <c r="A164" s="19">
        <v>84</v>
      </c>
      <c r="B164" s="21" t="s">
        <v>399</v>
      </c>
      <c r="C164" s="52" t="s">
        <v>451</v>
      </c>
      <c r="D164" s="52" t="s">
        <v>651</v>
      </c>
      <c r="E164" s="52" t="s">
        <v>652</v>
      </c>
      <c r="F164" s="21">
        <f t="shared" si="6"/>
        <v>400</v>
      </c>
      <c r="G164" s="54" t="s">
        <v>157</v>
      </c>
      <c r="H164" s="54" t="s">
        <v>599</v>
      </c>
      <c r="I164" s="60">
        <v>400</v>
      </c>
      <c r="J164" s="61">
        <f t="shared" si="7"/>
        <v>240</v>
      </c>
      <c r="K164" s="60"/>
      <c r="L164" s="60"/>
      <c r="M164" s="61">
        <v>160</v>
      </c>
      <c r="N164" s="22" t="s">
        <v>509</v>
      </c>
      <c r="O164" s="52" t="s">
        <v>653</v>
      </c>
      <c r="P164" s="52" t="s">
        <v>645</v>
      </c>
      <c r="Q164" s="48" t="s">
        <v>38</v>
      </c>
      <c r="R164" s="48" t="s">
        <v>39</v>
      </c>
      <c r="S164" s="48" t="s">
        <v>40</v>
      </c>
      <c r="T164" s="19" t="s">
        <v>41</v>
      </c>
      <c r="U164" s="70"/>
      <c r="V164" s="7"/>
    </row>
    <row r="165" s="3" customFormat="1" ht="62" customHeight="1" spans="1:22">
      <c r="A165" s="19">
        <v>85</v>
      </c>
      <c r="B165" s="21" t="s">
        <v>399</v>
      </c>
      <c r="C165" s="52" t="s">
        <v>451</v>
      </c>
      <c r="D165" s="52" t="s">
        <v>654</v>
      </c>
      <c r="E165" s="52" t="s">
        <v>643</v>
      </c>
      <c r="F165" s="21">
        <f t="shared" si="6"/>
        <v>200</v>
      </c>
      <c r="G165" s="54" t="s">
        <v>61</v>
      </c>
      <c r="H165" s="54" t="s">
        <v>655</v>
      </c>
      <c r="I165" s="60">
        <v>200</v>
      </c>
      <c r="J165" s="61">
        <f t="shared" si="7"/>
        <v>120</v>
      </c>
      <c r="K165" s="60"/>
      <c r="L165" s="60"/>
      <c r="M165" s="61">
        <v>80</v>
      </c>
      <c r="N165" s="22" t="s">
        <v>509</v>
      </c>
      <c r="O165" s="52" t="s">
        <v>656</v>
      </c>
      <c r="P165" s="52" t="s">
        <v>657</v>
      </c>
      <c r="Q165" s="48" t="s">
        <v>38</v>
      </c>
      <c r="R165" s="48" t="s">
        <v>39</v>
      </c>
      <c r="S165" s="48" t="s">
        <v>40</v>
      </c>
      <c r="T165" s="19" t="s">
        <v>41</v>
      </c>
      <c r="U165" s="70"/>
      <c r="V165" s="7"/>
    </row>
    <row r="166" s="3" customFormat="1" ht="62" customHeight="1" spans="1:22">
      <c r="A166" s="19">
        <v>86</v>
      </c>
      <c r="B166" s="21" t="s">
        <v>399</v>
      </c>
      <c r="C166" s="52" t="s">
        <v>451</v>
      </c>
      <c r="D166" s="52" t="s">
        <v>658</v>
      </c>
      <c r="E166" s="52" t="s">
        <v>638</v>
      </c>
      <c r="F166" s="21">
        <f t="shared" si="6"/>
        <v>100</v>
      </c>
      <c r="G166" s="54" t="s">
        <v>115</v>
      </c>
      <c r="H166" s="54" t="s">
        <v>617</v>
      </c>
      <c r="I166" s="60">
        <v>100</v>
      </c>
      <c r="J166" s="61">
        <f t="shared" si="7"/>
        <v>20</v>
      </c>
      <c r="K166" s="60"/>
      <c r="L166" s="60"/>
      <c r="M166" s="61">
        <v>80</v>
      </c>
      <c r="N166" s="22" t="s">
        <v>509</v>
      </c>
      <c r="O166" s="52" t="s">
        <v>659</v>
      </c>
      <c r="P166" s="52" t="s">
        <v>660</v>
      </c>
      <c r="Q166" s="48" t="s">
        <v>38</v>
      </c>
      <c r="R166" s="48" t="s">
        <v>39</v>
      </c>
      <c r="S166" s="48" t="s">
        <v>40</v>
      </c>
      <c r="T166" s="19" t="s">
        <v>41</v>
      </c>
      <c r="U166" s="70"/>
      <c r="V166" s="7"/>
    </row>
    <row r="167" s="3" customFormat="1" ht="155" customHeight="1" spans="1:22">
      <c r="A167" s="19">
        <v>87</v>
      </c>
      <c r="B167" s="21" t="s">
        <v>399</v>
      </c>
      <c r="C167" s="52" t="s">
        <v>661</v>
      </c>
      <c r="D167" s="52" t="s">
        <v>662</v>
      </c>
      <c r="E167" s="71" t="s">
        <v>663</v>
      </c>
      <c r="F167" s="21">
        <f t="shared" si="6"/>
        <v>300</v>
      </c>
      <c r="G167" s="72" t="s">
        <v>55</v>
      </c>
      <c r="H167" s="72" t="s">
        <v>664</v>
      </c>
      <c r="I167" s="60">
        <v>300</v>
      </c>
      <c r="J167" s="60">
        <v>300</v>
      </c>
      <c r="K167" s="60"/>
      <c r="L167" s="60"/>
      <c r="M167" s="60"/>
      <c r="N167" s="22" t="s">
        <v>665</v>
      </c>
      <c r="O167" s="52" t="s">
        <v>666</v>
      </c>
      <c r="P167" s="52" t="s">
        <v>667</v>
      </c>
      <c r="Q167" s="48" t="s">
        <v>38</v>
      </c>
      <c r="R167" s="48" t="s">
        <v>39</v>
      </c>
      <c r="S167" s="48" t="s">
        <v>40</v>
      </c>
      <c r="T167" s="19" t="s">
        <v>41</v>
      </c>
      <c r="U167" s="70"/>
      <c r="V167" s="7"/>
    </row>
    <row r="168" s="3" customFormat="1" ht="131" customHeight="1" spans="1:22">
      <c r="A168" s="19">
        <v>88</v>
      </c>
      <c r="B168" s="21" t="s">
        <v>399</v>
      </c>
      <c r="C168" s="52" t="s">
        <v>661</v>
      </c>
      <c r="D168" s="52" t="s">
        <v>668</v>
      </c>
      <c r="E168" s="71" t="s">
        <v>669</v>
      </c>
      <c r="F168" s="21">
        <v>300</v>
      </c>
      <c r="G168" s="54" t="s">
        <v>61</v>
      </c>
      <c r="H168" s="54"/>
      <c r="I168" s="60">
        <v>300</v>
      </c>
      <c r="J168" s="60">
        <v>300</v>
      </c>
      <c r="K168" s="60"/>
      <c r="L168" s="60"/>
      <c r="M168" s="60"/>
      <c r="N168" s="22" t="s">
        <v>665</v>
      </c>
      <c r="O168" s="52" t="s">
        <v>670</v>
      </c>
      <c r="P168" s="52" t="s">
        <v>670</v>
      </c>
      <c r="Q168" s="48" t="s">
        <v>38</v>
      </c>
      <c r="R168" s="48" t="s">
        <v>39</v>
      </c>
      <c r="S168" s="48" t="s">
        <v>40</v>
      </c>
      <c r="T168" s="19" t="s">
        <v>41</v>
      </c>
      <c r="U168" s="70"/>
      <c r="V168" s="7"/>
    </row>
    <row r="169" s="3" customFormat="1" ht="76" customHeight="1" spans="1:22">
      <c r="A169" s="19">
        <v>89</v>
      </c>
      <c r="B169" s="21" t="s">
        <v>399</v>
      </c>
      <c r="C169" s="52" t="s">
        <v>661</v>
      </c>
      <c r="D169" s="52" t="s">
        <v>671</v>
      </c>
      <c r="E169" s="52" t="s">
        <v>672</v>
      </c>
      <c r="F169" s="21">
        <v>300</v>
      </c>
      <c r="G169" s="54" t="s">
        <v>290</v>
      </c>
      <c r="H169" s="54"/>
      <c r="I169" s="60">
        <v>300</v>
      </c>
      <c r="J169" s="60">
        <v>300</v>
      </c>
      <c r="K169" s="60"/>
      <c r="L169" s="60"/>
      <c r="M169" s="60"/>
      <c r="N169" s="22" t="s">
        <v>665</v>
      </c>
      <c r="O169" s="52" t="s">
        <v>673</v>
      </c>
      <c r="P169" s="52" t="s">
        <v>673</v>
      </c>
      <c r="Q169" s="48" t="s">
        <v>38</v>
      </c>
      <c r="R169" s="48" t="s">
        <v>39</v>
      </c>
      <c r="S169" s="48" t="s">
        <v>40</v>
      </c>
      <c r="T169" s="19" t="s">
        <v>41</v>
      </c>
      <c r="U169" s="70"/>
      <c r="V169" s="7"/>
    </row>
    <row r="170" s="3" customFormat="1" ht="80" customHeight="1" spans="1:22">
      <c r="A170" s="19">
        <v>90</v>
      </c>
      <c r="B170" s="21" t="s">
        <v>399</v>
      </c>
      <c r="C170" s="52" t="s">
        <v>400</v>
      </c>
      <c r="D170" s="52" t="s">
        <v>674</v>
      </c>
      <c r="E170" s="52" t="s">
        <v>675</v>
      </c>
      <c r="F170" s="21">
        <v>2000</v>
      </c>
      <c r="G170" s="57" t="s">
        <v>327</v>
      </c>
      <c r="H170" s="57" t="s">
        <v>676</v>
      </c>
      <c r="I170" s="60">
        <v>2000</v>
      </c>
      <c r="J170" s="60">
        <v>131.016000000001</v>
      </c>
      <c r="K170" s="60">
        <v>500</v>
      </c>
      <c r="L170" s="60">
        <v>500</v>
      </c>
      <c r="M170" s="60">
        <v>868.984</v>
      </c>
      <c r="N170" s="22" t="s">
        <v>677</v>
      </c>
      <c r="O170" s="52" t="s">
        <v>678</v>
      </c>
      <c r="P170" s="52" t="s">
        <v>679</v>
      </c>
      <c r="Q170" s="48" t="s">
        <v>38</v>
      </c>
      <c r="R170" s="48" t="s">
        <v>39</v>
      </c>
      <c r="S170" s="48" t="s">
        <v>40</v>
      </c>
      <c r="T170" s="19" t="s">
        <v>41</v>
      </c>
      <c r="U170" s="70"/>
      <c r="V170" s="7"/>
    </row>
    <row r="171" s="3" customFormat="1" ht="75" customHeight="1" spans="1:22">
      <c r="A171" s="19">
        <v>91</v>
      </c>
      <c r="B171" s="21" t="s">
        <v>399</v>
      </c>
      <c r="C171" s="52" t="s">
        <v>451</v>
      </c>
      <c r="D171" s="52" t="s">
        <v>680</v>
      </c>
      <c r="E171" s="52" t="s">
        <v>681</v>
      </c>
      <c r="F171" s="21">
        <f>I171</f>
        <v>120</v>
      </c>
      <c r="G171" s="57" t="s">
        <v>210</v>
      </c>
      <c r="H171" s="57" t="s">
        <v>484</v>
      </c>
      <c r="I171" s="60">
        <v>120</v>
      </c>
      <c r="J171" s="60"/>
      <c r="K171" s="60"/>
      <c r="L171" s="60">
        <v>120</v>
      </c>
      <c r="M171" s="60"/>
      <c r="N171" s="22" t="s">
        <v>682</v>
      </c>
      <c r="O171" s="52" t="s">
        <v>683</v>
      </c>
      <c r="P171" s="52" t="s">
        <v>683</v>
      </c>
      <c r="Q171" s="48" t="s">
        <v>38</v>
      </c>
      <c r="R171" s="48" t="s">
        <v>39</v>
      </c>
      <c r="S171" s="48" t="s">
        <v>40</v>
      </c>
      <c r="T171" s="19" t="s">
        <v>41</v>
      </c>
      <c r="U171" s="70"/>
      <c r="V171" s="7"/>
    </row>
    <row r="172" s="5" customFormat="1" ht="66" customHeight="1" spans="1:22">
      <c r="A172" s="19">
        <v>92</v>
      </c>
      <c r="B172" s="21" t="s">
        <v>399</v>
      </c>
      <c r="C172" s="21" t="s">
        <v>456</v>
      </c>
      <c r="D172" s="21" t="s">
        <v>684</v>
      </c>
      <c r="E172" s="21" t="s">
        <v>685</v>
      </c>
      <c r="F172" s="21">
        <f>I172</f>
        <v>300</v>
      </c>
      <c r="G172" s="57" t="s">
        <v>55</v>
      </c>
      <c r="H172" s="57" t="s">
        <v>664</v>
      </c>
      <c r="I172" s="61">
        <v>300</v>
      </c>
      <c r="J172" s="61">
        <f>I172-L172</f>
        <v>90</v>
      </c>
      <c r="K172" s="61"/>
      <c r="L172" s="43">
        <f>I172*0.7</f>
        <v>210</v>
      </c>
      <c r="M172" s="61"/>
      <c r="N172" s="21" t="s">
        <v>357</v>
      </c>
      <c r="O172" s="21" t="s">
        <v>686</v>
      </c>
      <c r="P172" s="21" t="s">
        <v>687</v>
      </c>
      <c r="Q172" s="48" t="s">
        <v>38</v>
      </c>
      <c r="R172" s="48" t="s">
        <v>39</v>
      </c>
      <c r="S172" s="48" t="s">
        <v>40</v>
      </c>
      <c r="T172" s="19" t="s">
        <v>41</v>
      </c>
      <c r="U172" s="19"/>
      <c r="V172" s="7"/>
    </row>
    <row r="173" s="3" customFormat="1" ht="122" customHeight="1" spans="1:22">
      <c r="A173" s="19">
        <v>93</v>
      </c>
      <c r="B173" s="21" t="s">
        <v>399</v>
      </c>
      <c r="C173" s="52" t="s">
        <v>688</v>
      </c>
      <c r="D173" s="52" t="s">
        <v>689</v>
      </c>
      <c r="E173" s="52" t="s">
        <v>689</v>
      </c>
      <c r="F173" s="21">
        <v>200</v>
      </c>
      <c r="G173" s="22" t="s">
        <v>690</v>
      </c>
      <c r="H173" s="22"/>
      <c r="I173" s="60">
        <v>200</v>
      </c>
      <c r="J173" s="60">
        <v>200</v>
      </c>
      <c r="K173" s="60"/>
      <c r="L173" s="60"/>
      <c r="M173" s="60"/>
      <c r="N173" s="22" t="s">
        <v>691</v>
      </c>
      <c r="O173" s="52" t="s">
        <v>692</v>
      </c>
      <c r="P173" s="52" t="s">
        <v>692</v>
      </c>
      <c r="Q173" s="48" t="s">
        <v>412</v>
      </c>
      <c r="R173" s="48" t="s">
        <v>693</v>
      </c>
      <c r="S173" s="48" t="s">
        <v>694</v>
      </c>
      <c r="T173" s="19" t="s">
        <v>695</v>
      </c>
      <c r="U173" s="70"/>
      <c r="V173" s="7"/>
    </row>
  </sheetData>
  <mergeCells count="31">
    <mergeCell ref="A1:B1"/>
    <mergeCell ref="A2:U2"/>
    <mergeCell ref="T3:U3"/>
    <mergeCell ref="G4:H4"/>
    <mergeCell ref="Q4:T4"/>
    <mergeCell ref="A6:H6"/>
    <mergeCell ref="A7:H7"/>
    <mergeCell ref="O7:U7"/>
    <mergeCell ref="G78:H78"/>
    <mergeCell ref="G79:H79"/>
    <mergeCell ref="A80:H80"/>
    <mergeCell ref="G81:H81"/>
    <mergeCell ref="G82:H82"/>
    <mergeCell ref="G83:H83"/>
    <mergeCell ref="G84:H84"/>
    <mergeCell ref="G85:H85"/>
    <mergeCell ref="G87:H87"/>
    <mergeCell ref="G89:H89"/>
    <mergeCell ref="G90:H90"/>
    <mergeCell ref="G102:H102"/>
    <mergeCell ref="G173:H173"/>
    <mergeCell ref="A4:A5"/>
    <mergeCell ref="B4:B5"/>
    <mergeCell ref="C4:C5"/>
    <mergeCell ref="D4:D5"/>
    <mergeCell ref="E4:E5"/>
    <mergeCell ref="F4:F5"/>
    <mergeCell ref="N4:N5"/>
    <mergeCell ref="O4:O5"/>
    <mergeCell ref="P4:P5"/>
    <mergeCell ref="U4:U5"/>
  </mergeCells>
  <pageMargins left="0.236111111111111" right="0.0388888888888889" top="0.590277777777778" bottom="0.550694444444444" header="0.5" footer="0.5"/>
  <pageSetup paperSize="8" scale="75"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高苗</cp:lastModifiedBy>
  <dcterms:created xsi:type="dcterms:W3CDTF">2021-06-21T08:25:00Z</dcterms:created>
  <dcterms:modified xsi:type="dcterms:W3CDTF">2023-02-28T14:38:03Z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EA4A1C4CC5CF4ED685512C5FA40F1AE5</vt:lpwstr>
  </property>
  <property fmtid="{D5CDD505-2E9C-101B-9397-08002B2CF9AE}" pid="3" name="KSOProductBuildVer">
    <vt:lpwstr>2052-11.1.0.13703</vt:lpwstr>
  </property>
  <property fmtid="{D5CDD505-2E9C-101B-9397-08002B2CF9AE}" pid="4" name="KSOReadingLayout">
    <vt:bool>true</vt:bool>
  </property>
</Properties>
</file>