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一般公共预算 调整方案" sheetId="6" r:id="rId1"/>
    <sheet name="政府性基金 " sheetId="7" r:id="rId2"/>
  </sheets>
  <externalReferences>
    <externalReference r:id="rId3"/>
    <externalReference r:id="rId4"/>
  </externalReferences>
  <definedNames>
    <definedName name="地区名称">[1]封面!$B$2:$B$6</definedName>
    <definedName name="地区名称" localSheetId="0">[2]封面!$B$2:$B$6</definedName>
    <definedName name="_xlnm.Print_Titles" localSheetId="0">'一般公共预算 调整方案'!$1:$5</definedName>
    <definedName name="_xlnm._FilterDatabase" localSheetId="1" hidden="1">'政府性基金 '!$A$5:$H$51</definedName>
    <definedName name="地区名称" localSheetId="1">[2]封面!$B$2:$B$6</definedName>
  </definedNames>
  <calcPr calcId="144525"/>
</workbook>
</file>

<file path=xl/sharedStrings.xml><?xml version="1.0" encoding="utf-8"?>
<sst xmlns="http://schemas.openxmlformats.org/spreadsheetml/2006/main" count="85" uniqueCount="72">
  <si>
    <t>附表1</t>
  </si>
  <si>
    <t>2022年县本级一般公共预算调整情况（草案）</t>
  </si>
  <si>
    <t>单位：万元</t>
  </si>
  <si>
    <t>收入</t>
  </si>
  <si>
    <t>支出</t>
  </si>
  <si>
    <t>项   目</t>
  </si>
  <si>
    <t>年初
预算数</t>
  </si>
  <si>
    <t>本次调整额</t>
  </si>
  <si>
    <t>调整后
预算数</t>
  </si>
  <si>
    <t>项  目</t>
  </si>
  <si>
    <t>一、县本级收入</t>
  </si>
  <si>
    <t>一、本级支出</t>
  </si>
  <si>
    <t>税收收入</t>
  </si>
  <si>
    <t>一般公共服务支出</t>
  </si>
  <si>
    <t>非税收入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</si>
  <si>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</si>
  <si>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</si>
  <si>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</si>
  <si>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</si>
  <si>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</si>
  <si>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</si>
  <si>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</si>
  <si>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二、上级补助收入</t>
  </si>
  <si>
    <t>节能环保支出</t>
  </si>
  <si>
    <t>返还性收入</t>
  </si>
  <si>
    <t>城乡社区支出</t>
  </si>
  <si>
    <t>一般性转移支付收入</t>
  </si>
  <si>
    <t>农林水支出</t>
  </si>
  <si>
    <t>专项转移支付收入</t>
  </si>
  <si>
    <t>交通运输支出</t>
  </si>
  <si>
    <t>三、调入资金</t>
  </si>
  <si>
    <t>资源勘探工业信息等支出</t>
  </si>
  <si>
    <t>四、动用预算稳定调节基金</t>
  </si>
  <si>
    <t>商业服务业等支出</t>
  </si>
  <si>
    <t>五、上解收入</t>
  </si>
  <si>
    <t>金融支出</t>
  </si>
  <si>
    <t>六、上年结转收入</t>
  </si>
  <si>
    <t>自然资源海洋气象等支出</t>
  </si>
  <si>
    <t>七、债务转贷收入</t>
  </si>
  <si>
    <t>住房保障支出</t>
  </si>
  <si>
    <t>地方政府一般债务转贷收入</t>
  </si>
  <si>
    <t>粮油物资储备支出</t>
  </si>
  <si>
    <t>灾害防治及应急管理支出</t>
  </si>
  <si>
    <t>预备费</t>
  </si>
  <si>
    <t>债务付息支出</t>
  </si>
  <si>
    <t>其他支出</t>
  </si>
  <si>
    <t>二、上解上级支出</t>
  </si>
  <si>
    <t>三、债务还本支出</t>
  </si>
  <si>
    <t>收入总计</t>
  </si>
  <si>
    <t>支出总计</t>
  </si>
  <si>
    <t>附表2</t>
  </si>
  <si>
    <t>2022年县本级政府性基金预算调整情况（草案）</t>
  </si>
  <si>
    <t>收    入</t>
  </si>
  <si>
    <t>支    出</t>
  </si>
  <si>
    <t>项目</t>
  </si>
  <si>
    <t>预算数</t>
  </si>
  <si>
    <t>本次
调整额</t>
  </si>
  <si>
    <t>一、政府性基金支出</t>
  </si>
  <si>
    <t>国有土地使用权出让收入</t>
  </si>
  <si>
    <t>国有土地使用权出让收入安排的支出</t>
  </si>
  <si>
    <t>城市基础设施配套费收入</t>
  </si>
  <si>
    <t>城市基础设施配套费收入安排的支出</t>
  </si>
  <si>
    <t>污水处理费收入</t>
  </si>
  <si>
    <t>污水处理费收入安排的支出</t>
  </si>
  <si>
    <t>其他地方自行试点项目收益专项债券转贷支出</t>
  </si>
  <si>
    <t>三、上年结转收入</t>
  </si>
  <si>
    <t>棚户区改造专项债券转贷支出</t>
  </si>
  <si>
    <t>四、债务转贷收入</t>
  </si>
  <si>
    <t>二、债务还本支出</t>
  </si>
  <si>
    <t>其他地方自行试点项目收益专项债券转贷收入</t>
  </si>
  <si>
    <t>三、调出资金</t>
  </si>
  <si>
    <t>棚改专项债券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</si>
</sst>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b/>
      <sz val="16"/>
      <name val="黑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20"/>
      <name val="方正大标宋简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5" borderId="8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  <xf numFmtId="0" fontId="0" fillId="0" borderId="0">
      <alignment vertical="center"/>
    </xf>
  </cellStyleXfs>
  <cellXfs count="40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1" fontId="5" fillId="0" borderId="4" xfId="0" applyNumberFormat="1" applyFont="1" applyFill="1" applyBorder="1" applyAlignment="1" applyProtection="1">
      <alignment vertical="center"/>
      <protection locked="0"/>
    </xf>
    <xf numFmtId="3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 applyProtection="1">
      <alignment vertical="center"/>
    </xf>
    <xf numFmtId="3" fontId="2" fillId="0" borderId="4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 applyProtection="1">
      <alignment horizontal="center" vertical="center"/>
      <protection locked="0"/>
    </xf>
    <xf numFmtId="3" fontId="2" fillId="0" borderId="4" xfId="0" applyNumberFormat="1" applyFont="1" applyFill="1" applyBorder="1" applyAlignment="1" applyProtection="1">
      <alignment vertical="center" wrapText="1"/>
    </xf>
    <xf numFmtId="3" fontId="5" fillId="0" borderId="4" xfId="0" applyNumberFormat="1" applyFont="1" applyFill="1" applyBorder="1" applyAlignment="1" applyProtection="1">
      <alignment horizontal="left" vertical="center"/>
    </xf>
    <xf numFmtId="3" fontId="5" fillId="0" borderId="4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1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1" fontId="2" fillId="0" borderId="4" xfId="0" applyNumberFormat="1" applyFont="1" applyFill="1" applyBorder="1" applyAlignment="1" applyProtection="1">
      <alignment horizontal="left" vertical="center"/>
      <protection locked="0"/>
    </xf>
    <xf numFmtId="1" fontId="2" fillId="0" borderId="4" xfId="0" applyNumberFormat="1" applyFont="1" applyFill="1" applyBorder="1" applyAlignment="1" applyProtection="1">
      <alignment vertical="center"/>
      <protection locked="0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1" fontId="5" fillId="0" borderId="4" xfId="0" applyNumberFormat="1" applyFont="1" applyFill="1" applyBorder="1" applyAlignment="1" applyProtection="1">
      <alignment horizontal="left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 2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&#24180;\&#21439;&#26412;&#32423;\&#19978;&#25253;&#25253;&#34920;\2021&#24180;&#25919;&#24220;&#24635;&#39044;&#31639;&#19978;&#25253;3&#26376;5&#26085;\&#38215;&#24179;&#65306;&#35947;&#36130;&#39044;&#12308;2021&#12309;1&#21495;_&#38468;&#20214;2_2021&#24180;&#22320;&#26041;&#36130;&#25919;&#39044;&#31639;&#34920;3&#26376;22&#26085;&#19978;&#25253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&#24180;\&#21439;&#26412;&#32423;\&#19978;&#25253;&#25253;&#34920;\2021&#24180;&#25919;&#24220;&#24635;&#39044;&#31639;&#19978;&#25253;3&#26376;5&#26085;\template2021&#39044;&#31639;&#34920;3&#26376;22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八"/>
      <sheetName val="表九"/>
      <sheetName val="表十"/>
      <sheetName val="表十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showGridLines="0" showZeros="0" workbookViewId="0">
      <pane ySplit="5" topLeftCell="A23" activePane="bottomLeft" state="frozen"/>
      <selection/>
      <selection pane="bottomLeft" activeCell="D35" sqref="D35"/>
    </sheetView>
  </sheetViews>
  <sheetFormatPr defaultColWidth="9" defaultRowHeight="14.25" outlineLevelCol="7"/>
  <cols>
    <col min="1" max="1" width="23.625" style="25" customWidth="1"/>
    <col min="2" max="4" width="11.625" style="26" customWidth="1"/>
    <col min="5" max="5" width="31.1583333333333" style="25" customWidth="1"/>
    <col min="6" max="8" width="12" style="26" customWidth="1"/>
    <col min="9" max="16377" width="9" style="25"/>
  </cols>
  <sheetData>
    <row r="1" ht="24" customHeight="1" spans="1:1">
      <c r="A1" s="27" t="s">
        <v>0</v>
      </c>
    </row>
    <row r="2" s="24" customFormat="1" ht="27" customHeight="1" spans="1:8">
      <c r="A2" s="28" t="s">
        <v>1</v>
      </c>
      <c r="B2" s="28"/>
      <c r="C2" s="28"/>
      <c r="D2" s="28"/>
      <c r="E2" s="28"/>
      <c r="F2" s="28"/>
      <c r="G2" s="28"/>
      <c r="H2" s="28"/>
    </row>
    <row r="3" ht="20.25" customHeight="1" spans="7:8">
      <c r="G3" s="29" t="s">
        <v>2</v>
      </c>
      <c r="H3" s="29"/>
    </row>
    <row r="4" ht="22" customHeight="1" spans="1:8">
      <c r="A4" s="30" t="s">
        <v>3</v>
      </c>
      <c r="B4" s="30"/>
      <c r="C4" s="30"/>
      <c r="D4" s="30"/>
      <c r="E4" s="30" t="s">
        <v>4</v>
      </c>
      <c r="F4" s="30"/>
      <c r="G4" s="30"/>
      <c r="H4" s="30"/>
    </row>
    <row r="5" ht="35" customHeight="1" spans="1:8">
      <c r="A5" s="30" t="s">
        <v>5</v>
      </c>
      <c r="B5" s="12" t="s">
        <v>6</v>
      </c>
      <c r="C5" s="12" t="s">
        <v>7</v>
      </c>
      <c r="D5" s="12" t="s">
        <v>8</v>
      </c>
      <c r="E5" s="30" t="s">
        <v>9</v>
      </c>
      <c r="F5" s="12" t="s">
        <v>6</v>
      </c>
      <c r="G5" s="12" t="s">
        <v>7</v>
      </c>
      <c r="H5" s="12" t="s">
        <v>8</v>
      </c>
    </row>
    <row r="6" ht="22" customHeight="1" spans="1:8">
      <c r="A6" s="13" t="s">
        <v>10</v>
      </c>
      <c r="B6" s="31">
        <v>41690</v>
      </c>
      <c r="C6" s="31"/>
      <c r="D6" s="31">
        <f>B6+C6</f>
        <v>41690</v>
      </c>
      <c r="E6" s="32" t="s">
        <v>11</v>
      </c>
      <c r="F6" s="33">
        <f>SUM(F7:F28)</f>
        <v>406863</v>
      </c>
      <c r="G6" s="33">
        <f>SUM(G7:G28)</f>
        <v>68995</v>
      </c>
      <c r="H6" s="33">
        <f>SUM(H7:H28)</f>
        <v>475858</v>
      </c>
    </row>
    <row r="7" ht="22" customHeight="1" spans="1:8">
      <c r="A7" s="34" t="s">
        <v>12</v>
      </c>
      <c r="B7" s="31">
        <v>4400</v>
      </c>
      <c r="C7" s="31"/>
      <c r="D7" s="31">
        <f t="shared" ref="D7:D31" si="0">B7+C7</f>
        <v>4400</v>
      </c>
      <c r="E7" s="23" t="s">
        <v>13</v>
      </c>
      <c r="F7" s="31">
        <v>31437</v>
      </c>
      <c r="G7" s="31">
        <v>153</v>
      </c>
      <c r="H7" s="31">
        <f>F7+G7</f>
        <v>31590</v>
      </c>
    </row>
    <row r="8" ht="22" customHeight="1" spans="1:8">
      <c r="A8" s="34" t="s">
        <v>14</v>
      </c>
      <c r="B8" s="31">
        <v>37290</v>
      </c>
      <c r="C8" s="31"/>
      <c r="D8" s="31">
        <f t="shared" si="0"/>
        <v>37290</v>
      </c>
      <c r="E8" s="25" t="s">
        <v>15</v>
      </c>
      <c r="F8" s="31">
        <v>244</v>
      </c>
      <c r="G8" s="31"/>
      <c r="H8" s="31">
        <f t="shared" ref="H8:H30" si="1">F8+G8</f>
        <v>244</v>
      </c>
    </row>
    <row r="9" ht="22" customHeight="1" spans="1:8">
      <c r="A9" s="34"/>
      <c r="B9" s="31"/>
      <c r="C9" s="31"/>
      <c r="D9" s="31">
        <f t="shared" si="0"/>
        <v>0</v>
      </c>
      <c r="E9" s="23" t="s">
        <v>16</v>
      </c>
      <c r="F9" s="31">
        <v>15320</v>
      </c>
      <c r="G9" s="31">
        <v>3374</v>
      </c>
      <c r="H9" s="31">
        <f t="shared" si="1"/>
        <v>18694</v>
      </c>
    </row>
    <row r="10" ht="22" customHeight="1" spans="1:8">
      <c r="A10" s="34"/>
      <c r="B10" s="31"/>
      <c r="C10" s="31"/>
      <c r="D10" s="31">
        <f t="shared" si="0"/>
        <v>0</v>
      </c>
      <c r="E10" s="23" t="s">
        <v>17</v>
      </c>
      <c r="F10" s="31">
        <v>116027</v>
      </c>
      <c r="G10" s="31">
        <v>26488</v>
      </c>
      <c r="H10" s="31">
        <f t="shared" si="1"/>
        <v>142515</v>
      </c>
    </row>
    <row r="11" ht="24" customHeight="1" spans="1:8">
      <c r="A11" s="34"/>
      <c r="B11" s="31"/>
      <c r="C11" s="31"/>
      <c r="D11" s="31">
        <f t="shared" si="0"/>
        <v>0</v>
      </c>
      <c r="E11" s="23" t="s">
        <v>18</v>
      </c>
      <c r="F11" s="31">
        <v>3375</v>
      </c>
      <c r="G11" s="31">
        <v>55</v>
      </c>
      <c r="H11" s="31">
        <f t="shared" si="1"/>
        <v>3430</v>
      </c>
    </row>
    <row r="12" ht="24" customHeight="1" spans="1:8">
      <c r="A12" s="34"/>
      <c r="B12" s="31"/>
      <c r="C12" s="31"/>
      <c r="D12" s="31">
        <f t="shared" si="0"/>
        <v>0</v>
      </c>
      <c r="E12" s="23" t="s">
        <v>19</v>
      </c>
      <c r="F12" s="31">
        <v>2096</v>
      </c>
      <c r="G12" s="31">
        <v>559</v>
      </c>
      <c r="H12" s="31">
        <f t="shared" si="1"/>
        <v>2655</v>
      </c>
    </row>
    <row r="13" ht="24" customHeight="1" spans="1:8">
      <c r="A13" s="34"/>
      <c r="B13" s="31"/>
      <c r="C13" s="31"/>
      <c r="D13" s="31">
        <f t="shared" si="0"/>
        <v>0</v>
      </c>
      <c r="E13" s="23" t="s">
        <v>20</v>
      </c>
      <c r="F13" s="31">
        <v>76497</v>
      </c>
      <c r="G13" s="31">
        <v>750</v>
      </c>
      <c r="H13" s="31">
        <f t="shared" si="1"/>
        <v>77247</v>
      </c>
    </row>
    <row r="14" ht="24" customHeight="1" spans="1:8">
      <c r="A14" s="13"/>
      <c r="B14" s="31"/>
      <c r="C14" s="35"/>
      <c r="D14" s="31">
        <f t="shared" si="0"/>
        <v>0</v>
      </c>
      <c r="E14" s="23" t="s">
        <v>21</v>
      </c>
      <c r="F14" s="31">
        <v>77395</v>
      </c>
      <c r="G14" s="31">
        <v>3004</v>
      </c>
      <c r="H14" s="31">
        <f t="shared" si="1"/>
        <v>80399</v>
      </c>
    </row>
    <row r="15" ht="24" customHeight="1" spans="1:8">
      <c r="A15" s="13" t="s">
        <v>22</v>
      </c>
      <c r="B15" s="31">
        <f>SUM(B16,B17,B18)</f>
        <v>320023</v>
      </c>
      <c r="C15" s="31"/>
      <c r="D15" s="31">
        <f t="shared" si="0"/>
        <v>320023</v>
      </c>
      <c r="E15" s="23" t="s">
        <v>23</v>
      </c>
      <c r="F15" s="31">
        <v>2904</v>
      </c>
      <c r="G15" s="31">
        <v>2077</v>
      </c>
      <c r="H15" s="31">
        <f t="shared" si="1"/>
        <v>4981</v>
      </c>
    </row>
    <row r="16" ht="24" customHeight="1" spans="1:8">
      <c r="A16" s="36" t="s">
        <v>24</v>
      </c>
      <c r="B16" s="31">
        <v>12060</v>
      </c>
      <c r="C16" s="31"/>
      <c r="D16" s="31">
        <f t="shared" si="0"/>
        <v>12060</v>
      </c>
      <c r="E16" s="23" t="s">
        <v>25</v>
      </c>
      <c r="F16" s="31">
        <v>9552</v>
      </c>
      <c r="G16" s="31">
        <f>4036+8120</f>
        <v>12156</v>
      </c>
      <c r="H16" s="31">
        <f t="shared" si="1"/>
        <v>21708</v>
      </c>
    </row>
    <row r="17" ht="24" customHeight="1" spans="1:8">
      <c r="A17" s="37" t="s">
        <v>26</v>
      </c>
      <c r="B17" s="31">
        <v>305746</v>
      </c>
      <c r="C17" s="31"/>
      <c r="D17" s="31">
        <f t="shared" si="0"/>
        <v>305746</v>
      </c>
      <c r="E17" s="23" t="s">
        <v>27</v>
      </c>
      <c r="F17" s="31">
        <v>33861</v>
      </c>
      <c r="G17" s="31">
        <f>360+13459</f>
        <v>13819</v>
      </c>
      <c r="H17" s="31">
        <f t="shared" si="1"/>
        <v>47680</v>
      </c>
    </row>
    <row r="18" ht="24" customHeight="1" spans="1:8">
      <c r="A18" s="38" t="s">
        <v>28</v>
      </c>
      <c r="B18" s="31">
        <v>2217</v>
      </c>
      <c r="C18" s="31"/>
      <c r="D18" s="31">
        <f t="shared" si="0"/>
        <v>2217</v>
      </c>
      <c r="E18" s="23" t="s">
        <v>29</v>
      </c>
      <c r="F18" s="31">
        <v>5443</v>
      </c>
      <c r="G18" s="31">
        <v>3031</v>
      </c>
      <c r="H18" s="31">
        <f t="shared" si="1"/>
        <v>8474</v>
      </c>
    </row>
    <row r="19" ht="24" customHeight="1" spans="1:8">
      <c r="A19" s="13" t="s">
        <v>30</v>
      </c>
      <c r="B19" s="31">
        <v>30000</v>
      </c>
      <c r="C19" s="31"/>
      <c r="D19" s="31">
        <f t="shared" si="0"/>
        <v>30000</v>
      </c>
      <c r="E19" s="23" t="s">
        <v>31</v>
      </c>
      <c r="F19" s="31">
        <v>0</v>
      </c>
      <c r="G19" s="31"/>
      <c r="H19" s="31">
        <f t="shared" si="1"/>
        <v>0</v>
      </c>
    </row>
    <row r="20" ht="24" customHeight="1" spans="1:8">
      <c r="A20" s="13" t="s">
        <v>32</v>
      </c>
      <c r="B20" s="31">
        <v>4605</v>
      </c>
      <c r="C20" s="31"/>
      <c r="D20" s="31">
        <f t="shared" si="0"/>
        <v>4605</v>
      </c>
      <c r="E20" s="23" t="s">
        <v>33</v>
      </c>
      <c r="F20" s="31">
        <v>484</v>
      </c>
      <c r="G20" s="31">
        <v>27</v>
      </c>
      <c r="H20" s="31">
        <f t="shared" si="1"/>
        <v>511</v>
      </c>
    </row>
    <row r="21" ht="24" customHeight="1" spans="1:8">
      <c r="A21" s="13" t="s">
        <v>34</v>
      </c>
      <c r="B21" s="31">
        <v>47545</v>
      </c>
      <c r="C21" s="31"/>
      <c r="D21" s="31">
        <f t="shared" si="0"/>
        <v>47545</v>
      </c>
      <c r="E21" s="23" t="s">
        <v>35</v>
      </c>
      <c r="F21" s="31">
        <v>175</v>
      </c>
      <c r="G21" s="31"/>
      <c r="H21" s="31">
        <f t="shared" si="1"/>
        <v>175</v>
      </c>
    </row>
    <row r="22" ht="24" customHeight="1" spans="1:8">
      <c r="A22" s="13" t="s">
        <v>36</v>
      </c>
      <c r="B22" s="31"/>
      <c r="C22" s="31">
        <v>64599</v>
      </c>
      <c r="D22" s="31">
        <f t="shared" si="0"/>
        <v>64599</v>
      </c>
      <c r="E22" s="23" t="s">
        <v>37</v>
      </c>
      <c r="F22" s="31">
        <v>4327</v>
      </c>
      <c r="G22" s="31"/>
      <c r="H22" s="31">
        <f t="shared" si="1"/>
        <v>4327</v>
      </c>
    </row>
    <row r="23" ht="24" customHeight="1" spans="1:8">
      <c r="A23" s="13" t="s">
        <v>38</v>
      </c>
      <c r="B23" s="31">
        <f>B24</f>
        <v>0</v>
      </c>
      <c r="C23" s="31">
        <f>C24</f>
        <v>4396</v>
      </c>
      <c r="D23" s="31">
        <f t="shared" si="0"/>
        <v>4396</v>
      </c>
      <c r="E23" s="23" t="s">
        <v>39</v>
      </c>
      <c r="F23" s="31">
        <v>13018</v>
      </c>
      <c r="G23" s="31">
        <v>2029</v>
      </c>
      <c r="H23" s="31">
        <f t="shared" si="1"/>
        <v>15047</v>
      </c>
    </row>
    <row r="24" ht="24" customHeight="1" spans="1:8">
      <c r="A24" s="37" t="s">
        <v>40</v>
      </c>
      <c r="B24" s="31"/>
      <c r="C24" s="31">
        <v>4396</v>
      </c>
      <c r="D24" s="31">
        <f t="shared" si="0"/>
        <v>4396</v>
      </c>
      <c r="E24" s="23" t="s">
        <v>41</v>
      </c>
      <c r="F24" s="31">
        <v>1409</v>
      </c>
      <c r="G24" s="31">
        <v>508</v>
      </c>
      <c r="H24" s="31">
        <f t="shared" si="1"/>
        <v>1917</v>
      </c>
    </row>
    <row r="25" ht="24" customHeight="1" spans="1:8">
      <c r="A25" s="34"/>
      <c r="B25" s="31"/>
      <c r="C25" s="31"/>
      <c r="D25" s="31">
        <f t="shared" si="0"/>
        <v>0</v>
      </c>
      <c r="E25" s="23" t="s">
        <v>42</v>
      </c>
      <c r="F25" s="31">
        <v>1889</v>
      </c>
      <c r="G25" s="31">
        <v>965</v>
      </c>
      <c r="H25" s="31">
        <f t="shared" si="1"/>
        <v>2854</v>
      </c>
    </row>
    <row r="26" ht="24" customHeight="1" spans="1:8">
      <c r="A26" s="34"/>
      <c r="B26" s="31"/>
      <c r="C26" s="31"/>
      <c r="D26" s="31">
        <f t="shared" si="0"/>
        <v>0</v>
      </c>
      <c r="E26" s="23" t="s">
        <v>43</v>
      </c>
      <c r="F26" s="31">
        <v>4500</v>
      </c>
      <c r="G26" s="31"/>
      <c r="H26" s="31">
        <f t="shared" si="1"/>
        <v>4500</v>
      </c>
    </row>
    <row r="27" ht="24" customHeight="1" spans="1:8">
      <c r="A27" s="37"/>
      <c r="B27" s="31"/>
      <c r="C27" s="31"/>
      <c r="D27" s="31">
        <f t="shared" si="0"/>
        <v>0</v>
      </c>
      <c r="E27" s="23" t="s">
        <v>44</v>
      </c>
      <c r="F27" s="31">
        <v>6910</v>
      </c>
      <c r="G27" s="31"/>
      <c r="H27" s="31">
        <f t="shared" si="1"/>
        <v>6910</v>
      </c>
    </row>
    <row r="28" ht="24" customHeight="1" spans="1:8">
      <c r="A28" s="37"/>
      <c r="B28" s="31"/>
      <c r="C28" s="31"/>
      <c r="D28" s="31">
        <f t="shared" si="0"/>
        <v>0</v>
      </c>
      <c r="E28" s="23" t="s">
        <v>45</v>
      </c>
      <c r="F28" s="31"/>
      <c r="G28" s="31"/>
      <c r="H28" s="31">
        <f t="shared" si="1"/>
        <v>0</v>
      </c>
    </row>
    <row r="29" ht="24" customHeight="1" spans="1:8">
      <c r="A29" s="37"/>
      <c r="B29" s="31"/>
      <c r="C29" s="31"/>
      <c r="D29" s="31">
        <f t="shared" si="0"/>
        <v>0</v>
      </c>
      <c r="E29" s="13" t="s">
        <v>46</v>
      </c>
      <c r="F29" s="31">
        <v>37000</v>
      </c>
      <c r="G29" s="31"/>
      <c r="H29" s="31">
        <f t="shared" si="1"/>
        <v>37000</v>
      </c>
    </row>
    <row r="30" ht="24" customHeight="1" spans="1:8">
      <c r="A30" s="37"/>
      <c r="B30" s="31"/>
      <c r="C30" s="31"/>
      <c r="D30" s="31">
        <f t="shared" si="0"/>
        <v>0</v>
      </c>
      <c r="E30" s="39" t="s">
        <v>47</v>
      </c>
      <c r="F30" s="31"/>
      <c r="G30" s="31"/>
      <c r="H30" s="31">
        <f t="shared" si="1"/>
        <v>0</v>
      </c>
    </row>
    <row r="31" ht="24" customHeight="1" spans="1:8">
      <c r="A31" s="30" t="s">
        <v>48</v>
      </c>
      <c r="B31" s="31">
        <f>B6+B15+B19+B20+B21+B22+B23</f>
        <v>443863</v>
      </c>
      <c r="C31" s="31">
        <f>C6+C15+C21+C22+C23</f>
        <v>68995</v>
      </c>
      <c r="D31" s="31">
        <f t="shared" si="0"/>
        <v>512858</v>
      </c>
      <c r="E31" s="30" t="s">
        <v>49</v>
      </c>
      <c r="F31" s="31">
        <f>F6+F29+F30</f>
        <v>443863</v>
      </c>
      <c r="G31" s="31">
        <f>G6+G29+G30</f>
        <v>68995</v>
      </c>
      <c r="H31" s="31">
        <f>H6+H29+H30</f>
        <v>512858</v>
      </c>
    </row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</sheetData>
  <sheetProtection formatCells="0" formatColumns="0" formatRows="0" insertRows="0" insertColumns="0" insertHyperlinks="0" deleteColumns="0" deleteRows="0" sort="0" autoFilter="0" pivotTables="0"/>
  <mergeCells count="4">
    <mergeCell ref="A2:H2"/>
    <mergeCell ref="G3:H3"/>
    <mergeCell ref="A4:D4"/>
    <mergeCell ref="E4:H4"/>
  </mergeCells>
  <pageMargins left="0.629861111111111" right="0.236111111111111" top="0.865972222222222" bottom="0.826388888888889" header="0.31875" footer="0.629861111111111"/>
  <pageSetup paperSize="9" firstPageNumber="5" orientation="landscape" useFirstPageNumber="1" errors="blank" horizontalDpi="600" verticalDpi="600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showGridLines="0" showZeros="0" tabSelected="1" zoomScale="90" zoomScaleNormal="90" workbookViewId="0">
      <pane ySplit="5" topLeftCell="A6" activePane="bottomLeft" state="frozen"/>
      <selection/>
      <selection pane="bottomLeft" activeCell="D35" sqref="D35"/>
    </sheetView>
  </sheetViews>
  <sheetFormatPr defaultColWidth="9" defaultRowHeight="14.25" outlineLevelCol="7"/>
  <cols>
    <col min="1" max="1" width="25.1083333333333" style="2" customWidth="1"/>
    <col min="2" max="4" width="9.58333333333333" style="3" customWidth="1"/>
    <col min="5" max="5" width="40.4166666666667" style="2" customWidth="1"/>
    <col min="6" max="8" width="9.44166666666667" style="3" customWidth="1"/>
    <col min="9" max="9" width="0.25" style="2" customWidth="1"/>
    <col min="10" max="16375" width="9" style="2"/>
    <col min="16376" max="16384" width="9" style="4"/>
  </cols>
  <sheetData>
    <row r="1" ht="23" customHeight="1" spans="1:1">
      <c r="A1" s="5" t="s">
        <v>50</v>
      </c>
    </row>
    <row r="2" s="1" customFormat="1" ht="34" customHeight="1" spans="1:8">
      <c r="A2" s="6" t="s">
        <v>51</v>
      </c>
      <c r="B2" s="6"/>
      <c r="C2" s="6"/>
      <c r="D2" s="6"/>
      <c r="E2" s="6"/>
      <c r="F2" s="6"/>
      <c r="G2" s="6"/>
      <c r="H2" s="6"/>
    </row>
    <row r="3" ht="18" customHeight="1" spans="8:8">
      <c r="H3" s="7" t="s">
        <v>2</v>
      </c>
    </row>
    <row r="4" ht="31.5" customHeight="1" spans="1:8">
      <c r="A4" s="8" t="s">
        <v>52</v>
      </c>
      <c r="B4" s="9"/>
      <c r="C4" s="9"/>
      <c r="D4" s="10"/>
      <c r="E4" s="11" t="s">
        <v>53</v>
      </c>
      <c r="F4" s="11"/>
      <c r="G4" s="11"/>
      <c r="H4" s="11"/>
    </row>
    <row r="5" ht="35.25" customHeight="1" spans="1:8">
      <c r="A5" s="11" t="s">
        <v>54</v>
      </c>
      <c r="B5" s="11" t="s">
        <v>55</v>
      </c>
      <c r="C5" s="12" t="s">
        <v>56</v>
      </c>
      <c r="D5" s="12" t="s">
        <v>8</v>
      </c>
      <c r="E5" s="11" t="s">
        <v>54</v>
      </c>
      <c r="F5" s="11" t="s">
        <v>55</v>
      </c>
      <c r="G5" s="12" t="s">
        <v>56</v>
      </c>
      <c r="H5" s="12" t="s">
        <v>8</v>
      </c>
    </row>
    <row r="6" s="2" customFormat="1" ht="32" customHeight="1" spans="1:8">
      <c r="A6" s="13" t="s">
        <v>10</v>
      </c>
      <c r="B6" s="11">
        <f>B7+B8+B9</f>
        <v>173200</v>
      </c>
      <c r="C6" s="11"/>
      <c r="D6" s="11">
        <f>B6+C6</f>
        <v>173200</v>
      </c>
      <c r="E6" s="13" t="s">
        <v>57</v>
      </c>
      <c r="F6" s="11">
        <f>SUM(F7:F11)</f>
        <v>156331</v>
      </c>
      <c r="G6" s="11">
        <f>SUM(G7:G11)</f>
        <v>42000</v>
      </c>
      <c r="H6" s="11">
        <f t="shared" ref="H6:H15" si="0">F6+G6</f>
        <v>198331</v>
      </c>
    </row>
    <row r="7" s="2" customFormat="1" ht="32" customHeight="1" spans="1:8">
      <c r="A7" s="14" t="s">
        <v>58</v>
      </c>
      <c r="B7" s="15">
        <v>170000</v>
      </c>
      <c r="C7" s="15"/>
      <c r="D7" s="15">
        <f>B7+C7</f>
        <v>170000</v>
      </c>
      <c r="E7" s="16" t="s">
        <v>59</v>
      </c>
      <c r="F7" s="15">
        <v>129331</v>
      </c>
      <c r="G7" s="17"/>
      <c r="H7" s="15">
        <f t="shared" si="0"/>
        <v>129331</v>
      </c>
    </row>
    <row r="8" s="2" customFormat="1" ht="32" customHeight="1" spans="1:8">
      <c r="A8" s="14" t="s">
        <v>60</v>
      </c>
      <c r="B8" s="15">
        <v>2600</v>
      </c>
      <c r="C8" s="15"/>
      <c r="D8" s="15">
        <f t="shared" ref="D8:D15" si="1">B8+C8</f>
        <v>2600</v>
      </c>
      <c r="E8" s="16" t="s">
        <v>61</v>
      </c>
      <c r="F8" s="15">
        <v>2600</v>
      </c>
      <c r="G8" s="15"/>
      <c r="H8" s="15">
        <f t="shared" si="0"/>
        <v>2600</v>
      </c>
    </row>
    <row r="9" s="2" customFormat="1" ht="32" customHeight="1" spans="1:8">
      <c r="A9" s="14" t="s">
        <v>62</v>
      </c>
      <c r="B9" s="15">
        <v>600</v>
      </c>
      <c r="C9" s="15"/>
      <c r="D9" s="15">
        <f t="shared" si="1"/>
        <v>600</v>
      </c>
      <c r="E9" s="16" t="s">
        <v>63</v>
      </c>
      <c r="F9" s="15">
        <v>600</v>
      </c>
      <c r="G9" s="17"/>
      <c r="H9" s="15">
        <f t="shared" si="0"/>
        <v>600</v>
      </c>
    </row>
    <row r="10" s="2" customFormat="1" ht="32" customHeight="1" spans="1:8">
      <c r="A10" s="13" t="s">
        <v>22</v>
      </c>
      <c r="B10" s="15"/>
      <c r="C10" s="15"/>
      <c r="D10" s="15">
        <f t="shared" si="1"/>
        <v>0</v>
      </c>
      <c r="E10" s="16" t="s">
        <v>64</v>
      </c>
      <c r="F10" s="18">
        <v>13800</v>
      </c>
      <c r="G10" s="15">
        <v>29000</v>
      </c>
      <c r="H10" s="15">
        <f t="shared" si="0"/>
        <v>42800</v>
      </c>
    </row>
    <row r="11" s="2" customFormat="1" ht="32" customHeight="1" spans="1:8">
      <c r="A11" s="13" t="s">
        <v>65</v>
      </c>
      <c r="B11" s="11">
        <v>331</v>
      </c>
      <c r="C11" s="11"/>
      <c r="D11" s="11">
        <f t="shared" si="1"/>
        <v>331</v>
      </c>
      <c r="E11" s="16" t="s">
        <v>66</v>
      </c>
      <c r="F11" s="18">
        <v>10000</v>
      </c>
      <c r="G11" s="15">
        <v>13000</v>
      </c>
      <c r="H11" s="15">
        <f t="shared" si="0"/>
        <v>23000</v>
      </c>
    </row>
    <row r="12" s="2" customFormat="1" ht="32" customHeight="1" spans="1:8">
      <c r="A12" s="13" t="s">
        <v>67</v>
      </c>
      <c r="B12" s="11">
        <f>B13+B14</f>
        <v>23800</v>
      </c>
      <c r="C12" s="11">
        <f>C13+C14</f>
        <v>42000</v>
      </c>
      <c r="D12" s="11">
        <f t="shared" si="1"/>
        <v>65800</v>
      </c>
      <c r="E12" s="13" t="s">
        <v>68</v>
      </c>
      <c r="F12" s="11">
        <v>11000</v>
      </c>
      <c r="G12" s="19"/>
      <c r="H12" s="11">
        <f t="shared" si="0"/>
        <v>11000</v>
      </c>
    </row>
    <row r="13" s="2" customFormat="1" ht="32" customHeight="1" spans="1:8">
      <c r="A13" s="20" t="s">
        <v>69</v>
      </c>
      <c r="B13" s="15">
        <v>13800</v>
      </c>
      <c r="C13" s="15">
        <v>29000</v>
      </c>
      <c r="D13" s="15">
        <f t="shared" si="1"/>
        <v>42800</v>
      </c>
      <c r="E13" s="21" t="s">
        <v>70</v>
      </c>
      <c r="F13" s="11">
        <v>30000</v>
      </c>
      <c r="G13" s="22"/>
      <c r="H13" s="11">
        <f t="shared" si="0"/>
        <v>30000</v>
      </c>
    </row>
    <row r="14" s="2" customFormat="1" ht="32" customHeight="1" spans="1:8">
      <c r="A14" s="23" t="s">
        <v>71</v>
      </c>
      <c r="B14" s="15">
        <v>10000</v>
      </c>
      <c r="C14" s="15">
        <v>13000</v>
      </c>
      <c r="D14" s="15">
        <f t="shared" si="1"/>
        <v>23000</v>
      </c>
      <c r="E14" s="23"/>
      <c r="F14" s="15"/>
      <c r="G14" s="15"/>
      <c r="H14" s="11">
        <f t="shared" si="0"/>
        <v>0</v>
      </c>
    </row>
    <row r="15" ht="32" customHeight="1" spans="1:8">
      <c r="A15" s="11" t="s">
        <v>48</v>
      </c>
      <c r="B15" s="11">
        <f>B6+B10+B11+B12</f>
        <v>197331</v>
      </c>
      <c r="C15" s="11">
        <f>C6+C10+C11+C12</f>
        <v>42000</v>
      </c>
      <c r="D15" s="11">
        <f>D6+D10+D11+D12</f>
        <v>239331</v>
      </c>
      <c r="E15" s="11" t="s">
        <v>49</v>
      </c>
      <c r="F15" s="11">
        <f>F6+F12+F13</f>
        <v>197331</v>
      </c>
      <c r="G15" s="11">
        <f>G6+G12+G13</f>
        <v>42000</v>
      </c>
      <c r="H15" s="11">
        <f t="shared" si="0"/>
        <v>239331</v>
      </c>
    </row>
    <row r="16" ht="29" customHeight="1"/>
    <row r="17" ht="29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D4"/>
    <mergeCell ref="E4:H4"/>
  </mergeCells>
  <printOptions horizontalCentered="1"/>
  <pageMargins left="0.468055555555556" right="0.468055555555556" top="0.389583333333333" bottom="0.826388888888889" header="0.118055555555556" footer="0.629861111111111"/>
  <pageSetup paperSize="9" firstPageNumber="7" orientation="landscape" useFirstPageNumber="1" errors="blank" horizontalDpi="600" verticalDpi="600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一般公共预算 调整方案</vt:lpstr>
      <vt:lpstr>政府性基金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2021-04-15T01:23:00Z</dcterms:created>
  <dcterms:modified xsi:type="dcterms:W3CDTF">2022-09-12T02:29:06Z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30A7B158EA9A459F994B65EE7FCD0A14</vt:lpwstr>
  </property>
  <property fmtid="{D5CDD505-2E9C-101B-9397-08002B2CF9AE}" pid="3" name="KSOProductBuildVer">
    <vt:lpwstr>2052-11.1.0.9208</vt:lpwstr>
  </property>
  <property fmtid="{D5CDD505-2E9C-101B-9397-08002B2CF9AE}" pid="4" name="KSOReadingLayout">
    <vt:bool>true</vt:bool>
  </property>
</Properties>
</file>