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资产负债表" sheetId="3" r:id="rId2"/>
    <sheet name="收支总表" sheetId="4" r:id="rId3"/>
    <sheet name="城乡居民养老保险收支表" sheetId="6" r:id="rId4"/>
    <sheet name="财政专户资产负债表" sheetId="12" r:id="rId5"/>
    <sheet name="财政专户收支表" sheetId="13" r:id="rId6"/>
    <sheet name="财政对社会保险基金补助情况表" sheetId="14" r:id="rId7"/>
    <sheet name="社会保险补充资料表续" sheetId="23" r:id="rId8"/>
    <sheet name="社会保险统筹情况表" sheetId="2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<sst xmlns="http://schemas.openxmlformats.org/spreadsheetml/2006/main" count="422" uniqueCount="209">
  <si>
    <t>2023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</si>
  <si>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</si>
  <si>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</si>
  <si>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</si>
  <si>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</si>
  <si>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</si>
  <si>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</si>
  <si>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税务局:</t>
  </si>
  <si>
    <t xml:space="preserve"> 报送日期 :</t>
  </si>
  <si>
    <t>医疗保障局: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</si>
  <si>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</si>
  <si>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</si>
  <si>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</si>
  <si>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</si>
  <si>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税务局负责人（章）：</t>
  </si>
  <si>
    <t xml:space="preserve"> 社保费部门负责人（章）:</t>
  </si>
  <si>
    <t>医疗保障局负责人（章）：</t>
  </si>
  <si>
    <t>财务负责人（章）:</t>
  </si>
  <si>
    <t xml:space="preserve"> 2023年社会保险基金资产负债表</t>
  </si>
  <si>
    <t>社决01表</t>
  </si>
  <si>
    <t>卧龙区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</si>
  <si>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</si>
  <si>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</si>
  <si>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</si>
  <si>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</si>
  <si>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</si>
  <si>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</si>
  <si>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</si>
  <si>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</si>
  <si>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</si>
  <si>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</si>
  <si>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</si>
  <si>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</si>
  <si>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</si>
  <si>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</si>
  <si>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</si>
  <si>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</si>
  <si>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</si>
  <si>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</si>
  <si>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</si>
  <si>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</si>
  <si>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</si>
  <si>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</si>
  <si>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</si>
  <si>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</si>
  <si>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</si>
  <si>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2023年社会保险基金收支决算总表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</si>
  <si>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</si>
  <si>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</si>
  <si>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</si>
  <si>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</si>
  <si>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</si>
  <si>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</si>
  <si>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</si>
  <si>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</si>
  <si>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</si>
  <si>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</si>
  <si>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</si>
  <si>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</si>
  <si>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</si>
  <si>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</si>
  <si>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</si>
  <si>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</si>
  <si>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</si>
  <si>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</si>
  <si>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</si>
  <si>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</si>
  <si>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</si>
  <si>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</si>
  <si>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</si>
  <si>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</si>
  <si>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</si>
  <si>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2 页</t>
  </si>
  <si>
    <t>2023年城乡居民基本养老保险基金收支决算表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</si>
  <si>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</si>
  <si>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</si>
  <si>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</si>
  <si>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</si>
  <si>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</si>
  <si>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</si>
  <si>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</si>
  <si>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</si>
  <si>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</si>
  <si>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</si>
  <si>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</si>
  <si>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</si>
  <si>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</si>
  <si>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</si>
  <si>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</si>
  <si>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</si>
  <si>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</si>
  <si>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</si>
  <si>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</si>
  <si>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</si>
  <si>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</si>
  <si>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</si>
  <si>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</si>
  <si>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</si>
  <si>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</si>
  <si>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</si>
  <si>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</si>
  <si>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</si>
  <si>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</si>
  <si>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</si>
  <si>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总         计</t>
  </si>
  <si>
    <t>第 4 页</t>
  </si>
  <si>
    <t>2023年社会保障基金财政专户资产负债表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</si>
  <si>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</si>
  <si>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</si>
  <si>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</si>
  <si>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</si>
  <si>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</si>
  <si>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</si>
  <si>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</si>
  <si>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</si>
  <si>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</si>
  <si>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</si>
  <si>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</si>
  <si>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</si>
  <si>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</si>
  <si>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</si>
  <si>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</si>
  <si>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</si>
  <si>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</si>
  <si>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2023年社会保障基金财政专户收支决算表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</si>
  <si>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</si>
  <si>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</si>
  <si>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</si>
  <si>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</si>
  <si>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</si>
  <si>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</si>
  <si>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</si>
  <si>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</si>
  <si>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</si>
  <si>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</si>
  <si>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</si>
  <si>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</si>
  <si>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</si>
  <si>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</si>
  <si>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</si>
  <si>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2023年财政对社会保险基金补助情况表</t>
  </si>
  <si>
    <t>社决附01表</t>
  </si>
  <si>
    <t xml:space="preserve">项      目  </t>
  </si>
  <si>
    <t>一、上年未到位补助资金</t>
  </si>
  <si>
    <t>　 （一）省级</t>
  </si>
  <si>
    <t>　 （二）地（市）级</t>
  </si>
  <si>
    <t>　 （三）县级</t>
  </si>
  <si>
    <t>二、本年预算安排</t>
  </si>
  <si>
    <t xml:space="preserve">   （一）中央级</t>
  </si>
  <si>
    <t>　 （二）省级</t>
  </si>
  <si>
    <t>　 （三）地（市）级</t>
  </si>
  <si>
    <t>　 （四）县级</t>
  </si>
  <si>
    <t>三、本年预算支出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</si>
  <si>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</si>
  <si>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</si>
  <si>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</si>
  <si>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</si>
  <si>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</si>
  <si>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</si>
  <si>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</si>
  <si>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</si>
  <si>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</si>
  <si>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>四、本年未到位补助资金</t>
  </si>
  <si>
    <t>第 12 页</t>
  </si>
  <si>
    <t>2023年社会保险补充资料表续</t>
  </si>
  <si>
    <t>社决附10表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</si>
  <si>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</si>
  <si>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</si>
  <si>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</si>
  <si>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</si>
  <si>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4.被征地农民和退捕渔民等特殊群体缴费补助收入</t>
  </si>
  <si>
    <t xml:space="preserve">          5.其他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</si>
  <si>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</si>
  <si>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</si>
  <si>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</si>
  <si>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3.大病保险支出（职工）</t>
  </si>
  <si>
    <t xml:space="preserve">          4.新冠病毒疫苗及接种费用支出</t>
  </si>
  <si>
    <t xml:space="preserve">          5.长期护理保险支出（试点）</t>
  </si>
  <si>
    <t xml:space="preserve">          6.一次性扩岗补助支出</t>
  </si>
  <si>
    <t xml:space="preserve">          7.其他</t>
  </si>
  <si>
    <t>三、暂付款</t>
  </si>
  <si>
    <t xml:space="preserve">    其中：1.委托上级投资资金</t>
  </si>
  <si>
    <t xml:space="preserve">          2.异地就医预付金</t>
  </si>
  <si>
    <t xml:space="preserve">          3.预付医疗机构资金</t>
  </si>
  <si>
    <t xml:space="preserve">          4.药品集中带量采购资金</t>
  </si>
  <si>
    <t xml:space="preserve">          5.先行支付待遇</t>
  </si>
  <si>
    <t xml:space="preserve">          6.其他</t>
  </si>
  <si>
    <t>四、暂收款</t>
  </si>
  <si>
    <t xml:space="preserve">    其中：1.下级归集委托投资资金</t>
  </si>
  <si>
    <t xml:space="preserve">          2.异地就医资金</t>
  </si>
  <si>
    <t xml:space="preserve">          3.预收保险费</t>
  </si>
  <si>
    <t xml:space="preserve">          4.医疗保证金</t>
  </si>
  <si>
    <t>第 21 页</t>
  </si>
  <si>
    <t>2023年社会保险统筹情况表</t>
  </si>
  <si>
    <t xml:space="preserve">    社决附14表</t>
  </si>
  <si>
    <t>险      种</t>
  </si>
  <si>
    <t>省级统收统支（省本级填报，满足条件填“1”，否则不填）</t>
  </si>
  <si>
    <t>省级调剂（省本级填报，满足条件填“1”，否则不填）</t>
  </si>
  <si>
    <t>市级统收统支（市本级填报，满足条件填“1”，否则不填）</t>
  </si>
  <si>
    <t>市级调剂（市本级填报，满足条件填“1”，否则不填）</t>
  </si>
  <si>
    <t>县级统筹（各单位填报，满足条件填“1”，否则不填）</t>
  </si>
  <si>
    <t>企业职工基本养老保险</t>
  </si>
  <si>
    <t>城乡居民基本养老保险</t>
  </si>
  <si>
    <t>机关事业单位基本养老保险</t>
  </si>
  <si>
    <t>职工基本医疗保险</t>
  </si>
  <si>
    <t>城乡居民基本医疗保险</t>
  </si>
  <si>
    <t>工伤保险</t>
  </si>
  <si>
    <t>失业保险</t>
  </si>
  <si>
    <t>第 25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</si>
</sst>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"/>
    <numFmt numFmtId="178" formatCode="#,##0.00_ ;\-#,##0.00;;"/>
    <numFmt numFmtId="179" formatCode="0_ ;\-0;;"/>
  </numFmts>
  <fonts count="3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6"/>
      <color indexed="8"/>
      <name val="宋体"/>
      <charset val="1"/>
    </font>
    <font>
      <sz val="10"/>
      <name val="宋体"/>
      <charset val="1"/>
    </font>
    <font>
      <sz val="13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b/>
      <sz val="29"/>
      <color indexed="8"/>
      <name val="宋体"/>
      <charset val="1"/>
    </font>
    <font>
      <b/>
      <sz val="29"/>
      <name val="宋体"/>
      <charset val="1"/>
    </font>
    <font>
      <sz val="12"/>
      <name val="宋体"/>
      <charset val="1"/>
    </font>
    <font>
      <b/>
      <sz val="10"/>
      <name val="宋体"/>
      <charset val="1"/>
    </font>
    <font>
      <sz val="9"/>
      <color indexed="8"/>
      <name val="宋体"/>
      <charset val="1"/>
    </font>
    <font>
      <sz val="29"/>
      <color indexed="8"/>
      <name val="宋体"/>
      <charset val="1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7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</cellStyleXfs>
  <cellXfs count="119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6" fillId="2" borderId="1" xfId="49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vertical="center"/>
    </xf>
    <xf numFmtId="176" fontId="8" fillId="2" borderId="2" xfId="49" applyNumberFormat="1" applyFont="1" applyFill="1" applyBorder="1" applyAlignment="1">
      <alignment horizontal="right" vertical="center"/>
    </xf>
    <xf numFmtId="177" fontId="8" fillId="2" borderId="2" xfId="49" applyNumberFormat="1" applyFont="1" applyFill="1" applyBorder="1" applyAlignment="1">
      <alignment horizontal="right" vertical="center"/>
    </xf>
    <xf numFmtId="0" fontId="8" fillId="2" borderId="0" xfId="49" applyFont="1" applyFill="1"/>
    <xf numFmtId="0" fontId="8" fillId="2" borderId="3" xfId="49" applyFont="1" applyFill="1" applyBorder="1" applyAlignment="1">
      <alignment horizontal="right" vertical="center"/>
    </xf>
    <xf numFmtId="49" fontId="9" fillId="2" borderId="0" xfId="49" applyNumberFormat="1" applyFont="1" applyFill="1" applyAlignment="1">
      <alignment horizontal="center" vertical="center"/>
    </xf>
    <xf numFmtId="0" fontId="10" fillId="2" borderId="0" xfId="49" applyFont="1" applyFill="1" applyAlignment="1">
      <alignment horizontal="center" vertical="center"/>
    </xf>
    <xf numFmtId="49" fontId="8" fillId="2" borderId="4" xfId="49" applyNumberFormat="1" applyFont="1" applyFill="1" applyBorder="1" applyAlignment="1">
      <alignment horizontal="left" vertical="center" wrapText="1"/>
    </xf>
    <xf numFmtId="0" fontId="11" fillId="2" borderId="4" xfId="49" applyFont="1" applyFill="1" applyBorder="1" applyAlignment="1">
      <alignment vertical="center"/>
    </xf>
    <xf numFmtId="0" fontId="11" fillId="2" borderId="4" xfId="49" applyFont="1" applyFill="1" applyBorder="1" applyAlignment="1">
      <alignment horizontal="center" vertical="center"/>
    </xf>
    <xf numFmtId="49" fontId="7" fillId="2" borderId="5" xfId="49" applyNumberFormat="1" applyFont="1" applyFill="1" applyBorder="1" applyAlignment="1">
      <alignment horizontal="center" vertical="center"/>
    </xf>
    <xf numFmtId="49" fontId="7" fillId="2" borderId="5" xfId="49" applyNumberFormat="1" applyFont="1" applyFill="1" applyBorder="1" applyAlignment="1">
      <alignment horizontal="center" vertical="center" wrapText="1"/>
    </xf>
    <xf numFmtId="49" fontId="8" fillId="2" borderId="5" xfId="49" applyNumberFormat="1" applyFont="1" applyFill="1" applyBorder="1" applyAlignment="1">
      <alignment vertical="center"/>
    </xf>
    <xf numFmtId="178" fontId="8" fillId="3" borderId="5" xfId="49" applyNumberFormat="1" applyFont="1" applyFill="1" applyBorder="1" applyAlignment="1">
      <alignment horizontal="right" vertical="center"/>
    </xf>
    <xf numFmtId="178" fontId="8" fillId="2" borderId="5" xfId="49" applyNumberFormat="1" applyFont="1" applyFill="1" applyBorder="1" applyAlignment="1">
      <alignment horizontal="right" vertical="center"/>
    </xf>
    <xf numFmtId="178" fontId="8" fillId="2" borderId="5" xfId="49" applyNumberFormat="1" applyFont="1" applyFill="1" applyBorder="1" applyAlignment="1">
      <alignment horizontal="center" vertical="center"/>
    </xf>
    <xf numFmtId="49" fontId="8" fillId="2" borderId="5" xfId="49" applyNumberFormat="1" applyFont="1" applyFill="1" applyBorder="1" applyAlignment="1">
      <alignment vertical="center" wrapText="1"/>
    </xf>
    <xf numFmtId="49" fontId="8" fillId="2" borderId="5" xfId="49" applyNumberFormat="1" applyFont="1" applyFill="1" applyBorder="1" applyAlignment="1">
      <alignment horizontal="center" vertical="center"/>
    </xf>
    <xf numFmtId="177" fontId="8" fillId="2" borderId="5" xfId="49" applyNumberFormat="1" applyFont="1" applyFill="1" applyBorder="1" applyAlignment="1">
      <alignment horizontal="right" vertical="center"/>
    </xf>
    <xf numFmtId="0" fontId="8" fillId="2" borderId="5" xfId="49" applyFont="1" applyFill="1" applyBorder="1" applyAlignment="1">
      <alignment horizontal="center" vertical="center"/>
    </xf>
    <xf numFmtId="49" fontId="11" fillId="2" borderId="6" xfId="49" applyNumberFormat="1" applyFont="1" applyFill="1" applyBorder="1" applyAlignment="1">
      <alignment vertical="center"/>
    </xf>
    <xf numFmtId="0" fontId="11" fillId="2" borderId="6" xfId="49" applyFont="1" applyFill="1" applyBorder="1" applyAlignment="1">
      <alignment vertical="center"/>
    </xf>
    <xf numFmtId="0" fontId="11" fillId="2" borderId="6" xfId="49" applyFont="1" applyFill="1" applyBorder="1" applyAlignment="1">
      <alignment horizontal="center" vertical="center"/>
    </xf>
    <xf numFmtId="0" fontId="8" fillId="2" borderId="0" xfId="49" applyFont="1" applyFill="1" applyAlignment="1">
      <alignment horizontal="right"/>
    </xf>
    <xf numFmtId="0" fontId="8" fillId="2" borderId="4" xfId="49" applyFont="1" applyFill="1" applyBorder="1" applyAlignment="1">
      <alignment horizontal="right" vertical="center"/>
    </xf>
    <xf numFmtId="49" fontId="8" fillId="2" borderId="6" xfId="49" applyNumberFormat="1" applyFont="1" applyFill="1" applyBorder="1" applyAlignment="1">
      <alignment horizontal="right" vertical="center"/>
    </xf>
    <xf numFmtId="0" fontId="9" fillId="2" borderId="0" xfId="49" applyFont="1" applyFill="1" applyAlignment="1">
      <alignment horizontal="center" vertical="center"/>
    </xf>
    <xf numFmtId="49" fontId="8" fillId="2" borderId="0" xfId="49" applyNumberFormat="1" applyFont="1" applyFill="1" applyAlignment="1">
      <alignment vertical="center"/>
    </xf>
    <xf numFmtId="49" fontId="8" fillId="2" borderId="0" xfId="49" applyNumberFormat="1" applyFont="1" applyFill="1" applyAlignment="1">
      <alignment horizontal="right" vertical="center"/>
    </xf>
    <xf numFmtId="49" fontId="8" fillId="2" borderId="1" xfId="49" applyNumberFormat="1" applyFont="1" applyFill="1" applyBorder="1" applyAlignment="1">
      <alignment vertical="center"/>
    </xf>
    <xf numFmtId="49" fontId="8" fillId="2" borderId="1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 wrapText="1"/>
    </xf>
    <xf numFmtId="49" fontId="8" fillId="2" borderId="2" xfId="49" applyNumberFormat="1" applyFont="1" applyFill="1" applyBorder="1" applyAlignment="1">
      <alignment horizontal="left" vertical="center"/>
    </xf>
    <xf numFmtId="178" fontId="8" fillId="3" borderId="2" xfId="49" applyNumberFormat="1" applyFont="1" applyFill="1" applyBorder="1" applyAlignment="1">
      <alignment horizontal="right" vertical="center"/>
    </xf>
    <xf numFmtId="49" fontId="8" fillId="2" borderId="2" xfId="49" applyNumberFormat="1" applyFont="1" applyFill="1" applyBorder="1" applyAlignment="1">
      <alignment vertical="center"/>
    </xf>
    <xf numFmtId="178" fontId="8" fillId="2" borderId="2" xfId="49" applyNumberFormat="1" applyFont="1" applyFill="1" applyBorder="1" applyAlignment="1">
      <alignment horizontal="right" vertical="center"/>
    </xf>
    <xf numFmtId="178" fontId="8" fillId="3" borderId="7" xfId="49" applyNumberFormat="1" applyFont="1" applyFill="1" applyBorder="1" applyAlignment="1">
      <alignment horizontal="right" vertical="center"/>
    </xf>
    <xf numFmtId="49" fontId="8" fillId="2" borderId="2" xfId="49" applyNumberFormat="1" applyFont="1" applyFill="1" applyBorder="1" applyAlignment="1">
      <alignment vertical="center" wrapText="1"/>
    </xf>
    <xf numFmtId="178" fontId="8" fillId="3" borderId="8" xfId="49" applyNumberFormat="1" applyFont="1" applyFill="1" applyBorder="1" applyAlignment="1">
      <alignment horizontal="center" vertical="center"/>
    </xf>
    <xf numFmtId="0" fontId="7" fillId="2" borderId="5" xfId="49" applyFont="1" applyFill="1" applyBorder="1" applyAlignment="1">
      <alignment horizontal="center" vertical="center" wrapText="1"/>
    </xf>
    <xf numFmtId="49" fontId="8" fillId="2" borderId="7" xfId="49" applyNumberFormat="1" applyFont="1" applyFill="1" applyBorder="1" applyAlignment="1">
      <alignment vertical="center" wrapText="1"/>
    </xf>
    <xf numFmtId="178" fontId="8" fillId="2" borderId="9" xfId="49" applyNumberFormat="1" applyFont="1" applyFill="1" applyBorder="1" applyAlignment="1">
      <alignment horizontal="right" vertical="center"/>
    </xf>
    <xf numFmtId="49" fontId="8" fillId="2" borderId="10" xfId="49" applyNumberFormat="1" applyFont="1" applyFill="1" applyBorder="1" applyAlignment="1">
      <alignment vertical="center"/>
    </xf>
    <xf numFmtId="178" fontId="8" fillId="3" borderId="10" xfId="49" applyNumberFormat="1" applyFont="1" applyFill="1" applyBorder="1" applyAlignment="1">
      <alignment horizontal="right" vertical="center"/>
    </xf>
    <xf numFmtId="178" fontId="8" fillId="2" borderId="10" xfId="49" applyNumberFormat="1" applyFont="1" applyFill="1" applyBorder="1" applyAlignment="1">
      <alignment horizontal="right" vertical="center"/>
    </xf>
    <xf numFmtId="49" fontId="8" fillId="2" borderId="4" xfId="49" applyNumberFormat="1" applyFont="1" applyFill="1" applyBorder="1" applyAlignment="1">
      <alignment vertical="center"/>
    </xf>
    <xf numFmtId="49" fontId="7" fillId="2" borderId="11" xfId="49" applyNumberFormat="1" applyFont="1" applyFill="1" applyBorder="1" applyAlignment="1">
      <alignment horizontal="center" vertical="center"/>
    </xf>
    <xf numFmtId="178" fontId="8" fillId="3" borderId="11" xfId="49" applyNumberFormat="1" applyFont="1" applyFill="1" applyBorder="1" applyAlignment="1">
      <alignment horizontal="right" vertical="center"/>
    </xf>
    <xf numFmtId="178" fontId="8" fillId="3" borderId="12" xfId="49" applyNumberFormat="1" applyFont="1" applyFill="1" applyBorder="1" applyAlignment="1">
      <alignment horizontal="right" vertical="center"/>
    </xf>
    <xf numFmtId="178" fontId="8" fillId="2" borderId="7" xfId="49" applyNumberFormat="1" applyFont="1" applyFill="1" applyBorder="1" applyAlignment="1">
      <alignment horizontal="right" vertical="center"/>
    </xf>
    <xf numFmtId="178" fontId="8" fillId="3" borderId="13" xfId="49" applyNumberFormat="1" applyFont="1" applyFill="1" applyBorder="1" applyAlignment="1">
      <alignment horizontal="right" vertical="center"/>
    </xf>
    <xf numFmtId="178" fontId="8" fillId="3" borderId="14" xfId="49" applyNumberFormat="1" applyFont="1" applyFill="1" applyBorder="1" applyAlignment="1">
      <alignment horizontal="right" vertical="center"/>
    </xf>
    <xf numFmtId="178" fontId="8" fillId="3" borderId="15" xfId="49" applyNumberFormat="1" applyFont="1" applyFill="1" applyBorder="1" applyAlignment="1">
      <alignment horizontal="right" vertical="center"/>
    </xf>
    <xf numFmtId="49" fontId="8" fillId="2" borderId="2" xfId="49" applyNumberFormat="1" applyFont="1" applyFill="1" applyBorder="1" applyAlignment="1">
      <alignment horizontal="center" vertical="center"/>
    </xf>
    <xf numFmtId="49" fontId="11" fillId="2" borderId="6" xfId="49" applyNumberFormat="1" applyFont="1" applyFill="1" applyBorder="1"/>
    <xf numFmtId="49" fontId="11" fillId="2" borderId="0" xfId="49" applyNumberFormat="1" applyFont="1" applyFill="1"/>
    <xf numFmtId="0" fontId="8" fillId="2" borderId="0" xfId="49" applyFont="1" applyFill="1" applyAlignment="1">
      <alignment vertical="center"/>
    </xf>
    <xf numFmtId="0" fontId="8" fillId="2" borderId="1" xfId="49" applyFont="1" applyFill="1" applyBorder="1" applyAlignment="1">
      <alignment vertical="center"/>
    </xf>
    <xf numFmtId="49" fontId="8" fillId="2" borderId="7" xfId="49" applyNumberFormat="1" applyFont="1" applyFill="1" applyBorder="1" applyAlignment="1">
      <alignment horizontal="center"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horizontal="right" vertical="center"/>
    </xf>
    <xf numFmtId="49" fontId="7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 applyAlignment="1">
      <alignment horizontal="right" vertical="center" wrapText="1"/>
    </xf>
    <xf numFmtId="0" fontId="8" fillId="2" borderId="2" xfId="49" applyFont="1" applyFill="1" applyBorder="1" applyAlignment="1">
      <alignment horizontal="center" vertical="center"/>
    </xf>
    <xf numFmtId="0" fontId="11" fillId="2" borderId="0" xfId="49" applyFont="1" applyFill="1"/>
    <xf numFmtId="49" fontId="7" fillId="2" borderId="16" xfId="49" applyNumberFormat="1" applyFont="1" applyFill="1" applyBorder="1" applyAlignment="1">
      <alignment horizontal="center" vertical="center" wrapText="1"/>
    </xf>
    <xf numFmtId="49" fontId="8" fillId="2" borderId="17" xfId="49" applyNumberFormat="1" applyFont="1" applyFill="1" applyBorder="1" applyAlignment="1">
      <alignment horizontal="left" vertical="center"/>
    </xf>
    <xf numFmtId="49" fontId="3" fillId="2" borderId="0" xfId="49" applyNumberFormat="1" applyFont="1" applyFill="1"/>
    <xf numFmtId="0" fontId="7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/>
    </xf>
    <xf numFmtId="49" fontId="13" fillId="2" borderId="0" xfId="49" applyNumberFormat="1" applyFont="1" applyFill="1" applyAlignment="1">
      <alignment vertical="center"/>
    </xf>
    <xf numFmtId="49" fontId="8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/>
    <xf numFmtId="0" fontId="7" fillId="2" borderId="8" xfId="49" applyFont="1" applyFill="1" applyBorder="1" applyAlignment="1">
      <alignment horizontal="center" vertical="center"/>
    </xf>
    <xf numFmtId="49" fontId="7" fillId="2" borderId="8" xfId="49" applyNumberFormat="1" applyFont="1" applyFill="1" applyBorder="1" applyAlignment="1">
      <alignment horizontal="center" vertical="center" wrapText="1"/>
    </xf>
    <xf numFmtId="49" fontId="7" fillId="2" borderId="11" xfId="49" applyNumberFormat="1" applyFont="1" applyFill="1" applyBorder="1" applyAlignment="1">
      <alignment horizontal="center" vertical="center" wrapText="1"/>
    </xf>
    <xf numFmtId="178" fontId="8" fillId="3" borderId="8" xfId="49" applyNumberFormat="1" applyFont="1" applyFill="1" applyBorder="1" applyAlignment="1">
      <alignment horizontal="right" vertical="center"/>
    </xf>
    <xf numFmtId="178" fontId="8" fillId="2" borderId="8" xfId="49" applyNumberFormat="1" applyFont="1" applyFill="1" applyBorder="1" applyAlignment="1">
      <alignment horizontal="right" vertical="center"/>
    </xf>
    <xf numFmtId="178" fontId="8" fillId="2" borderId="11" xfId="49" applyNumberFormat="1" applyFont="1" applyFill="1" applyBorder="1" applyAlignment="1">
      <alignment horizontal="right" vertical="center"/>
    </xf>
    <xf numFmtId="178" fontId="8" fillId="3" borderId="18" xfId="49" applyNumberFormat="1" applyFont="1" applyFill="1" applyBorder="1" applyAlignment="1">
      <alignment horizontal="right" vertical="center"/>
    </xf>
    <xf numFmtId="0" fontId="11" fillId="2" borderId="6" xfId="49" applyFont="1" applyFill="1" applyBorder="1"/>
    <xf numFmtId="0" fontId="0" fillId="0" borderId="0" xfId="49" applyFill="1"/>
    <xf numFmtId="0" fontId="3" fillId="0" borderId="0" xfId="49" applyFont="1" applyFill="1"/>
    <xf numFmtId="0" fontId="9" fillId="0" borderId="0" xfId="49" applyFont="1" applyFill="1" applyAlignment="1">
      <alignment horizontal="center" vertical="center"/>
    </xf>
    <xf numFmtId="0" fontId="9" fillId="0" borderId="0" xfId="49" applyFont="1" applyFill="1"/>
    <xf numFmtId="0" fontId="13" fillId="0" borderId="0" xfId="49" applyFont="1" applyFill="1"/>
    <xf numFmtId="0" fontId="8" fillId="0" borderId="0" xfId="49" applyFont="1" applyFill="1"/>
    <xf numFmtId="0" fontId="8" fillId="0" borderId="0" xfId="49" applyFont="1" applyFill="1" applyAlignment="1">
      <alignment horizontal="right"/>
    </xf>
    <xf numFmtId="179" fontId="8" fillId="0" borderId="19" xfId="49" applyNumberFormat="1" applyFont="1" applyFill="1" applyBorder="1" applyAlignment="1">
      <alignment horizontal="center"/>
    </xf>
    <xf numFmtId="49" fontId="8" fillId="0" borderId="0" xfId="49" applyNumberFormat="1" applyFont="1" applyFill="1"/>
    <xf numFmtId="14" fontId="8" fillId="0" borderId="20" xfId="49" applyNumberFormat="1" applyFont="1" applyFill="1" applyBorder="1"/>
    <xf numFmtId="0" fontId="8" fillId="0" borderId="0" xfId="49" applyFont="1" applyFill="1" applyAlignment="1">
      <alignment horizontal="left"/>
    </xf>
    <xf numFmtId="49" fontId="8" fillId="0" borderId="19" xfId="49" applyNumberFormat="1" applyFont="1" applyFill="1" applyBorder="1"/>
    <xf numFmtId="0" fontId="8" fillId="0" borderId="19" xfId="49" applyFont="1" applyFill="1" applyBorder="1"/>
    <xf numFmtId="14" fontId="8" fillId="0" borderId="0" xfId="49" applyNumberFormat="1" applyFont="1" applyFill="1"/>
    <xf numFmtId="49" fontId="8" fillId="0" borderId="20" xfId="49" applyNumberFormat="1" applyFont="1" applyFill="1" applyBorder="1"/>
    <xf numFmtId="0" fontId="3" fillId="0" borderId="0" xfId="49" applyFont="1" applyFill="1" applyAlignment="1">
      <alignment horizontal="left"/>
    </xf>
    <xf numFmtId="49" fontId="8" fillId="0" borderId="19" xfId="49" applyNumberFormat="1" applyFont="1" applyFill="1" applyBorder="1" applyAlignment="1">
      <alignment horizontal="left" vertical="center" wrapText="1"/>
    </xf>
    <xf numFmtId="49" fontId="8" fillId="0" borderId="19" xfId="49" applyNumberFormat="1" applyFont="1" applyFill="1" applyBorder="1" applyAlignment="1">
      <alignment horizontal="center" vertical="center"/>
    </xf>
    <xf numFmtId="0" fontId="8" fillId="0" borderId="20" xfId="49" applyFont="1" applyFill="1" applyBorder="1"/>
    <xf numFmtId="0" fontId="8" fillId="0" borderId="0" xfId="49" applyFont="1" applyFill="1" applyAlignment="1">
      <alignment horizontal="center"/>
    </xf>
    <xf numFmtId="0" fontId="8" fillId="0" borderId="0" xfId="49" applyFont="1" applyFill="1" applyAlignment="1">
      <alignment horizontal="left" wrapText="1"/>
    </xf>
    <xf numFmtId="0" fontId="13" fillId="0" borderId="0" xfId="49" applyFont="1" applyFill="1" applyAlignment="1">
      <alignment horizontal="left"/>
    </xf>
    <xf numFmtId="0" fontId="13" fillId="0" borderId="20" xfId="49" applyFont="1" applyFill="1" applyBorder="1"/>
    <xf numFmtId="0" fontId="13" fillId="0" borderId="0" xfId="49" applyFont="1" applyFill="1" applyAlignment="1">
      <alignment horizontal="center"/>
    </xf>
    <xf numFmtId="0" fontId="3" fillId="0" borderId="0" xfId="49" applyFont="1" applyFill="1" applyAlignment="1">
      <alignment horizontal="center"/>
    </xf>
    <xf numFmtId="0" fontId="14" fillId="0" borderId="0" xfId="49" applyFont="1" applyFill="1" applyAlignment="1">
      <alignment horizontal="center" vertical="center"/>
    </xf>
    <xf numFmtId="0" fontId="6" fillId="0" borderId="0" xfId="49" applyFont="1" applyFill="1"/>
    <xf numFmtId="49" fontId="6" fillId="0" borderId="0" xfId="49" applyNumberFormat="1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tabSelected="1" zoomScalePageLayoutView="60" workbookViewId="0">
      <pane topLeftCell="A2" activePane="bottomRight" state="frozen"/>
      <selection activeCell="A4" sqref="$A1:$XFD1048576"/>
    </sheetView>
  </sheetViews>
  <sheetFormatPr defaultColWidth="8" defaultRowHeight="14.25"/>
  <cols>
    <col min="1" max="1" width="9.46666666666667" style="1"/>
    <col min="2" max="2" width="9.9" style="1"/>
    <col min="3" max="3" width="12.6166666666667" style="1"/>
    <col min="4" max="4" width="8" style="1" hidden="1"/>
    <col min="5" max="5" width="27.1" style="1"/>
    <col min="6" max="6" width="15.7666666666667" style="1"/>
    <col min="7" max="7" width="13.9083333333333" style="1"/>
    <col min="8" max="8" width="4.86666666666667" style="1"/>
    <col min="9" max="9" width="8.6" style="1"/>
    <col min="10" max="10" width="4.73333333333333" style="1"/>
    <col min="11" max="11" width="9.175" style="1"/>
    <col min="12" max="12" width="8.31666666666667" style="1"/>
    <col min="13" max="13" width="17.775" style="1"/>
    <col min="14" max="14" width="3.15833333333333" style="1"/>
    <col min="15" max="16384" width="8" style="91"/>
  </cols>
  <sheetData>
    <row r="1" ht="17.25" customHeight="1" spans="1:14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47.25" customHeight="1" spans="1:14">
      <c r="A2" s="93" t="s">
        <v>0</v>
      </c>
      <c r="B2" s="94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16"/>
    </row>
    <row r="3" ht="19.5" customHeight="1" spans="1:1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ht="19.5" customHeight="1" spans="1:14">
      <c r="A4" s="96"/>
      <c r="B4" s="97"/>
      <c r="C4" s="97"/>
      <c r="D4" s="97"/>
      <c r="E4" s="97"/>
      <c r="F4" s="97" t="s">
        <v>1</v>
      </c>
      <c r="G4" s="98">
        <v>0</v>
      </c>
      <c r="H4" s="96" t="s">
        <v>2</v>
      </c>
      <c r="I4" s="98">
        <v>0</v>
      </c>
      <c r="J4" s="96" t="s">
        <v>3</v>
      </c>
      <c r="K4" s="98">
        <v>0</v>
      </c>
      <c r="L4" s="96" t="s">
        <v>4</v>
      </c>
      <c r="M4" s="96"/>
      <c r="N4" s="117"/>
    </row>
    <row r="5" ht="19.5" customHeight="1" spans="1:14">
      <c r="A5" s="96"/>
      <c r="B5" s="96"/>
      <c r="C5" s="96"/>
      <c r="D5" s="99"/>
      <c r="E5" s="99"/>
      <c r="F5" s="96"/>
      <c r="G5" s="100"/>
      <c r="H5" s="96"/>
      <c r="I5" s="100"/>
      <c r="J5" s="96"/>
      <c r="K5" s="100"/>
      <c r="L5" s="96"/>
      <c r="M5" s="96"/>
      <c r="N5" s="117"/>
    </row>
    <row r="6" ht="19.5" customHeight="1" spans="1:14">
      <c r="A6" s="101" t="s">
        <v>5</v>
      </c>
      <c r="B6" s="101"/>
      <c r="C6" s="101"/>
      <c r="D6" s="102"/>
      <c r="E6" s="103"/>
      <c r="F6" s="96"/>
      <c r="G6" s="104"/>
      <c r="H6" s="96"/>
      <c r="I6" s="104"/>
      <c r="J6" s="96"/>
      <c r="K6" s="104"/>
      <c r="L6" s="96"/>
      <c r="M6" s="96"/>
      <c r="N6" s="117"/>
    </row>
    <row r="7" ht="19.5" customHeight="1" spans="1:14">
      <c r="A7" s="101"/>
      <c r="B7" s="101"/>
      <c r="C7" s="101"/>
      <c r="D7" s="105"/>
      <c r="E7" s="105"/>
      <c r="F7" s="96"/>
      <c r="G7" s="104"/>
      <c r="H7" s="96"/>
      <c r="I7" s="104"/>
      <c r="J7" s="96"/>
      <c r="K7" s="104"/>
      <c r="L7" s="96"/>
      <c r="M7" s="96"/>
      <c r="N7" s="117"/>
    </row>
    <row r="8" ht="19.5" customHeight="1" spans="1:14">
      <c r="A8" s="101" t="s">
        <v>6</v>
      </c>
      <c r="B8" s="101"/>
      <c r="C8" s="101"/>
      <c r="D8" s="102"/>
      <c r="E8" s="103"/>
      <c r="F8" s="92"/>
      <c r="G8" s="92"/>
      <c r="H8" s="92"/>
      <c r="I8" s="92"/>
      <c r="J8" s="92"/>
      <c r="K8" s="92"/>
      <c r="L8" s="92"/>
      <c r="M8" s="96"/>
      <c r="N8" s="117"/>
    </row>
    <row r="9" ht="19.5" customHeight="1" spans="1:14">
      <c r="A9" s="106"/>
      <c r="B9" s="106"/>
      <c r="C9" s="106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ht="19.5" customHeight="1" spans="1:14">
      <c r="A10" s="101" t="s">
        <v>7</v>
      </c>
      <c r="B10" s="101"/>
      <c r="C10" s="101"/>
      <c r="D10" s="107"/>
      <c r="E10" s="103"/>
      <c r="F10" s="97" t="s">
        <v>8</v>
      </c>
      <c r="G10" s="108">
        <v>0</v>
      </c>
      <c r="H10" s="96" t="s">
        <v>2</v>
      </c>
      <c r="I10" s="108">
        <v>0</v>
      </c>
      <c r="J10" s="96" t="s">
        <v>3</v>
      </c>
      <c r="K10" s="108">
        <v>0</v>
      </c>
      <c r="L10" s="96" t="s">
        <v>4</v>
      </c>
      <c r="M10" s="92"/>
      <c r="N10" s="92"/>
    </row>
    <row r="11" ht="19.5" customHeight="1" spans="1:14">
      <c r="A11" s="106"/>
      <c r="B11" s="106"/>
      <c r="C11" s="106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ht="19.5" customHeight="1" spans="1:14">
      <c r="A12" s="101" t="s">
        <v>9</v>
      </c>
      <c r="B12" s="101"/>
      <c r="C12" s="101"/>
      <c r="D12" s="107"/>
      <c r="E12" s="103"/>
      <c r="F12" s="92"/>
      <c r="G12" s="92"/>
      <c r="H12" s="92"/>
      <c r="I12" s="92"/>
      <c r="J12" s="92"/>
      <c r="K12" s="92"/>
      <c r="L12" s="92"/>
      <c r="M12" s="92"/>
      <c r="N12" s="92"/>
    </row>
    <row r="13" ht="19.5" customHeight="1" spans="1:14">
      <c r="A13" s="96"/>
      <c r="B13" s="96"/>
      <c r="C13" s="96"/>
      <c r="D13" s="109"/>
      <c r="E13" s="109"/>
      <c r="F13" s="96"/>
      <c r="G13" s="96"/>
      <c r="H13" s="96"/>
      <c r="I13" s="96"/>
      <c r="J13" s="96"/>
      <c r="K13" s="96"/>
      <c r="L13" s="96"/>
      <c r="M13" s="96"/>
      <c r="N13" s="117"/>
    </row>
    <row r="14" ht="19.5" customHeight="1" spans="1:14">
      <c r="A14" s="101" t="s">
        <v>10</v>
      </c>
      <c r="B14" s="101"/>
      <c r="C14" s="101"/>
      <c r="D14" s="101"/>
      <c r="E14" s="102"/>
      <c r="F14" s="110" t="s">
        <v>11</v>
      </c>
      <c r="G14" s="110"/>
      <c r="H14" s="102"/>
      <c r="I14" s="103"/>
      <c r="J14" s="103"/>
      <c r="K14" s="97" t="s">
        <v>12</v>
      </c>
      <c r="L14" s="97"/>
      <c r="M14" s="102"/>
      <c r="N14" s="118"/>
    </row>
    <row r="15" ht="19.5" customHeight="1" spans="1:14">
      <c r="A15" s="96"/>
      <c r="B15" s="96"/>
      <c r="C15" s="96"/>
      <c r="D15" s="96"/>
      <c r="E15" s="105"/>
      <c r="F15" s="110"/>
      <c r="G15" s="110"/>
      <c r="H15" s="105"/>
      <c r="I15" s="105"/>
      <c r="J15" s="105"/>
      <c r="K15" s="96"/>
      <c r="L15" s="96"/>
      <c r="M15" s="105"/>
      <c r="N15" s="118"/>
    </row>
    <row r="16" ht="33" customHeight="1" spans="1:14">
      <c r="A16" s="111" t="s">
        <v>13</v>
      </c>
      <c r="B16" s="111"/>
      <c r="C16" s="111"/>
      <c r="D16" s="111"/>
      <c r="E16" s="102"/>
      <c r="F16" s="110" t="s">
        <v>11</v>
      </c>
      <c r="G16" s="110"/>
      <c r="H16" s="102"/>
      <c r="I16" s="103"/>
      <c r="J16" s="103"/>
      <c r="K16" s="97" t="s">
        <v>12</v>
      </c>
      <c r="L16" s="97"/>
      <c r="M16" s="102"/>
      <c r="N16" s="118"/>
    </row>
    <row r="17" ht="19.5" customHeight="1" spans="1:14">
      <c r="A17" s="112"/>
      <c r="B17" s="112"/>
      <c r="C17" s="112"/>
      <c r="D17" s="112"/>
      <c r="E17" s="113"/>
      <c r="F17" s="114"/>
      <c r="G17" s="114"/>
      <c r="H17" s="113"/>
      <c r="I17" s="113"/>
      <c r="J17" s="113"/>
      <c r="K17" s="95"/>
      <c r="L17" s="95"/>
      <c r="M17" s="113"/>
      <c r="N17" s="95"/>
    </row>
    <row r="18" ht="19.5" customHeight="1" spans="1:14">
      <c r="A18" s="101" t="s">
        <v>14</v>
      </c>
      <c r="B18" s="101"/>
      <c r="C18" s="101"/>
      <c r="D18" s="101"/>
      <c r="E18" s="107"/>
      <c r="F18" s="110" t="s">
        <v>15</v>
      </c>
      <c r="G18" s="110"/>
      <c r="H18" s="107"/>
      <c r="I18" s="103"/>
      <c r="J18" s="103"/>
      <c r="K18" s="97" t="s">
        <v>12</v>
      </c>
      <c r="L18" s="97"/>
      <c r="M18" s="107"/>
      <c r="N18" s="92"/>
    </row>
    <row r="19" ht="19.5" customHeight="1" spans="1:14">
      <c r="A19" s="106"/>
      <c r="B19" s="106"/>
      <c r="C19" s="106"/>
      <c r="D19" s="106"/>
      <c r="E19" s="92"/>
      <c r="F19" s="115"/>
      <c r="G19" s="115"/>
      <c r="H19" s="92"/>
      <c r="I19" s="92"/>
      <c r="J19" s="92"/>
      <c r="K19" s="92"/>
      <c r="L19" s="92"/>
      <c r="M19" s="92"/>
      <c r="N19" s="92"/>
    </row>
    <row r="20" ht="19.5" customHeight="1" spans="1:14">
      <c r="A20" s="101" t="s">
        <v>16</v>
      </c>
      <c r="B20" s="101"/>
      <c r="C20" s="101"/>
      <c r="D20" s="101"/>
      <c r="E20" s="107"/>
      <c r="F20" s="110" t="s">
        <v>17</v>
      </c>
      <c r="G20" s="110"/>
      <c r="H20" s="107"/>
      <c r="I20" s="103"/>
      <c r="J20" s="103"/>
      <c r="K20" s="97" t="s">
        <v>12</v>
      </c>
      <c r="L20" s="97"/>
      <c r="M20" s="107"/>
      <c r="N20" s="95"/>
    </row>
    <row r="21" ht="19.5" customHeight="1" spans="1:1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</sheetData>
  <mergeCells count="27">
    <mergeCell ref="A2:N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055555555556" right="0.393055555555556" top="0.393055555555556" bottom="0.393055555555556" header="0.511805555555556" footer="0.511805555555556"/>
  <pageSetup paperSize="9" scale="88" pageOrder="overThenDown" orientation="landscape" errors="blank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zoomScalePageLayoutView="60" workbookViewId="0">
      <pane topLeftCell="E7" activePane="bottomRight" state="frozen"/>
      <selection activeCell="A1" sqref="A1:Q1"/>
    </sheetView>
  </sheetViews>
  <sheetFormatPr defaultColWidth="8" defaultRowHeight="14.25"/>
  <cols>
    <col min="1" max="1" width="29.825" style="1"/>
    <col min="2" max="2" width="23.3833333333333" style="1"/>
    <col min="3" max="3" width="22.8" style="1"/>
    <col min="4" max="17" width="24.2333333333333" style="1"/>
  </cols>
  <sheetData>
    <row r="1" ht="48" customHeight="1" spans="1:17">
      <c r="A1" s="14" t="s">
        <v>18</v>
      </c>
      <c r="B1" s="35"/>
      <c r="C1" s="35"/>
      <c r="D1" s="78"/>
      <c r="E1" s="35"/>
      <c r="F1" s="79"/>
      <c r="G1" s="79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customHeight="1" spans="1:17">
      <c r="A2" s="80"/>
      <c r="B2" s="80"/>
      <c r="C2" s="80"/>
      <c r="D2" s="36"/>
      <c r="E2" s="80"/>
      <c r="F2" s="77"/>
      <c r="G2" s="77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ht="19.5" customHeight="1" spans="1:17">
      <c r="A3" s="36"/>
      <c r="B3" s="36"/>
      <c r="C3" s="36"/>
      <c r="D3" s="36"/>
      <c r="E3" s="36"/>
      <c r="F3" s="77"/>
      <c r="G3" s="77"/>
      <c r="H3" s="36"/>
      <c r="I3" s="36"/>
      <c r="J3" s="37"/>
      <c r="K3" s="36"/>
      <c r="L3" s="36"/>
      <c r="M3" s="36"/>
      <c r="N3" s="36"/>
      <c r="O3" s="37"/>
      <c r="P3" s="37"/>
      <c r="Q3" s="37" t="s">
        <v>19</v>
      </c>
    </row>
    <row r="4" ht="19.5" customHeight="1" spans="1:17">
      <c r="A4" s="38" t="s">
        <v>20</v>
      </c>
      <c r="B4" s="81"/>
      <c r="C4" s="38"/>
      <c r="D4" s="38"/>
      <c r="E4" s="38"/>
      <c r="F4" s="82"/>
      <c r="G4" s="82"/>
      <c r="H4" s="38"/>
      <c r="I4" s="38"/>
      <c r="J4" s="39"/>
      <c r="K4" s="38"/>
      <c r="L4" s="38"/>
      <c r="M4" s="38"/>
      <c r="N4" s="38"/>
      <c r="O4" s="39"/>
      <c r="P4" s="39"/>
      <c r="Q4" s="39" t="s">
        <v>21</v>
      </c>
    </row>
    <row r="5" ht="30" customHeight="1" spans="1:17">
      <c r="A5" s="40" t="s">
        <v>22</v>
      </c>
      <c r="B5" s="40" t="s">
        <v>23</v>
      </c>
      <c r="C5" s="7"/>
      <c r="D5" s="40" t="s">
        <v>24</v>
      </c>
      <c r="E5" s="7"/>
      <c r="F5" s="40" t="s">
        <v>25</v>
      </c>
      <c r="G5" s="83"/>
      <c r="H5" s="56" t="s">
        <v>26</v>
      </c>
      <c r="I5" s="7"/>
      <c r="J5" s="40" t="s">
        <v>27</v>
      </c>
      <c r="K5" s="7"/>
      <c r="L5" s="40" t="s">
        <v>28</v>
      </c>
      <c r="M5" s="7"/>
      <c r="N5" s="40" t="s">
        <v>29</v>
      </c>
      <c r="O5" s="7"/>
      <c r="P5" s="40" t="s">
        <v>30</v>
      </c>
      <c r="Q5" s="7"/>
    </row>
    <row r="6" ht="30" customHeight="1" spans="1:17">
      <c r="A6" s="7"/>
      <c r="B6" s="40" t="s">
        <v>31</v>
      </c>
      <c r="C6" s="40" t="s">
        <v>32</v>
      </c>
      <c r="D6" s="41" t="s">
        <v>31</v>
      </c>
      <c r="E6" s="41" t="s">
        <v>32</v>
      </c>
      <c r="F6" s="41" t="s">
        <v>31</v>
      </c>
      <c r="G6" s="84" t="s">
        <v>32</v>
      </c>
      <c r="H6" s="85" t="s">
        <v>31</v>
      </c>
      <c r="I6" s="41" t="s">
        <v>32</v>
      </c>
      <c r="J6" s="40" t="s">
        <v>31</v>
      </c>
      <c r="K6" s="40" t="s">
        <v>32</v>
      </c>
      <c r="L6" s="40" t="s">
        <v>31</v>
      </c>
      <c r="M6" s="40" t="s">
        <v>32</v>
      </c>
      <c r="N6" s="40" t="s">
        <v>31</v>
      </c>
      <c r="O6" s="40" t="s">
        <v>32</v>
      </c>
      <c r="P6" s="40" t="s">
        <v>31</v>
      </c>
      <c r="Q6" s="40" t="s">
        <v>32</v>
      </c>
    </row>
    <row r="7" ht="30" customHeight="1" spans="1:17">
      <c r="A7" s="44" t="s">
        <v>33</v>
      </c>
      <c r="B7" s="43">
        <f t="shared" ref="B7:B12" si="0">D7+F7+H7+J7+L7+N7+P7</f>
        <v>703062925.5</v>
      </c>
      <c r="C7" s="43">
        <f t="shared" ref="C7:C12" si="1">E7+G7+I7+K7+M7+O7+Q7</f>
        <v>783114240.38</v>
      </c>
      <c r="D7" s="43">
        <f>D8+D9+D10+D11+D12+D13</f>
        <v>0</v>
      </c>
      <c r="E7" s="43">
        <f>E8+E9+E10+E11+E12+E13</f>
        <v>0</v>
      </c>
      <c r="F7" s="43">
        <f>F8+F9+F10+F11+F12+F13</f>
        <v>703062925.5</v>
      </c>
      <c r="G7" s="86">
        <f>G8+G9+G10+G11+G12+G13</f>
        <v>783114240.38</v>
      </c>
      <c r="H7" s="57">
        <f t="shared" ref="H7:Q7" si="2">H8+H9+H10+H11+H12</f>
        <v>0</v>
      </c>
      <c r="I7" s="43">
        <f t="shared" si="2"/>
        <v>0</v>
      </c>
      <c r="J7" s="43">
        <f t="shared" si="2"/>
        <v>0</v>
      </c>
      <c r="K7" s="43">
        <f t="shared" si="2"/>
        <v>0</v>
      </c>
      <c r="L7" s="43">
        <f t="shared" si="2"/>
        <v>0</v>
      </c>
      <c r="M7" s="43">
        <f t="shared" si="2"/>
        <v>0</v>
      </c>
      <c r="N7" s="43">
        <f t="shared" si="2"/>
        <v>0</v>
      </c>
      <c r="O7" s="43">
        <f t="shared" si="2"/>
        <v>0</v>
      </c>
      <c r="P7" s="43">
        <f t="shared" si="2"/>
        <v>0</v>
      </c>
      <c r="Q7" s="43">
        <f t="shared" si="2"/>
        <v>0</v>
      </c>
    </row>
    <row r="8" ht="30" customHeight="1" spans="1:17">
      <c r="A8" s="44" t="s">
        <v>34</v>
      </c>
      <c r="B8" s="43">
        <f t="shared" si="0"/>
        <v>0</v>
      </c>
      <c r="C8" s="43">
        <f t="shared" si="1"/>
        <v>0</v>
      </c>
      <c r="D8" s="45">
        <v>0</v>
      </c>
      <c r="E8" s="45">
        <v>0</v>
      </c>
      <c r="F8" s="45">
        <v>0</v>
      </c>
      <c r="G8" s="87">
        <v>0</v>
      </c>
      <c r="H8" s="88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</row>
    <row r="9" ht="30" customHeight="1" spans="1:17">
      <c r="A9" s="44" t="s">
        <v>35</v>
      </c>
      <c r="B9" s="43">
        <f t="shared" si="0"/>
        <v>4233278.91</v>
      </c>
      <c r="C9" s="43">
        <f t="shared" si="1"/>
        <v>272091.77</v>
      </c>
      <c r="D9" s="45">
        <v>0</v>
      </c>
      <c r="E9" s="45">
        <v>0</v>
      </c>
      <c r="F9" s="45">
        <v>4233278.91</v>
      </c>
      <c r="G9" s="87">
        <v>272091.77</v>
      </c>
      <c r="H9" s="88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</row>
    <row r="10" ht="30" customHeight="1" spans="1:17">
      <c r="A10" s="44" t="s">
        <v>36</v>
      </c>
      <c r="B10" s="43">
        <f t="shared" si="0"/>
        <v>480757044.61</v>
      </c>
      <c r="C10" s="43">
        <f t="shared" si="1"/>
        <v>374006570.76</v>
      </c>
      <c r="D10" s="45">
        <v>0</v>
      </c>
      <c r="E10" s="45">
        <v>0</v>
      </c>
      <c r="F10" s="45">
        <v>480757044.61</v>
      </c>
      <c r="G10" s="87">
        <v>374006570.76</v>
      </c>
      <c r="H10" s="88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</row>
    <row r="11" ht="30" customHeight="1" spans="1:17">
      <c r="A11" s="44" t="s">
        <v>37</v>
      </c>
      <c r="B11" s="43">
        <f t="shared" si="0"/>
        <v>218072601.98</v>
      </c>
      <c r="C11" s="43">
        <f t="shared" si="1"/>
        <v>408835577.85</v>
      </c>
      <c r="D11" s="45">
        <v>0</v>
      </c>
      <c r="E11" s="45">
        <v>0</v>
      </c>
      <c r="F11" s="45">
        <v>218072601.98</v>
      </c>
      <c r="G11" s="87">
        <v>408835577.85</v>
      </c>
      <c r="H11" s="88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</row>
    <row r="12" ht="30" customHeight="1" spans="1:17">
      <c r="A12" s="44" t="s">
        <v>38</v>
      </c>
      <c r="B12" s="43">
        <f t="shared" si="0"/>
        <v>0</v>
      </c>
      <c r="C12" s="43">
        <f t="shared" si="1"/>
        <v>0</v>
      </c>
      <c r="D12" s="45">
        <v>0</v>
      </c>
      <c r="E12" s="45">
        <v>0</v>
      </c>
      <c r="F12" s="45">
        <v>0</v>
      </c>
      <c r="G12" s="87">
        <v>0</v>
      </c>
      <c r="H12" s="88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</row>
    <row r="13" ht="30" customHeight="1" spans="1:17">
      <c r="A13" s="44" t="s">
        <v>39</v>
      </c>
      <c r="B13" s="43">
        <f>D13+F13</f>
        <v>0</v>
      </c>
      <c r="C13" s="43">
        <f>E13+G13</f>
        <v>0</v>
      </c>
      <c r="D13" s="45">
        <v>0</v>
      </c>
      <c r="E13" s="45">
        <v>0</v>
      </c>
      <c r="F13" s="45">
        <v>0</v>
      </c>
      <c r="G13" s="45">
        <v>0</v>
      </c>
      <c r="H13" s="63" t="s">
        <v>40</v>
      </c>
      <c r="I13" s="63" t="s">
        <v>40</v>
      </c>
      <c r="J13" s="63" t="s">
        <v>40</v>
      </c>
      <c r="K13" s="63" t="s">
        <v>40</v>
      </c>
      <c r="L13" s="63" t="s">
        <v>40</v>
      </c>
      <c r="M13" s="63" t="s">
        <v>40</v>
      </c>
      <c r="N13" s="63" t="s">
        <v>40</v>
      </c>
      <c r="O13" s="63" t="s">
        <v>40</v>
      </c>
      <c r="P13" s="63" t="s">
        <v>40</v>
      </c>
      <c r="Q13" s="63" t="s">
        <v>40</v>
      </c>
    </row>
    <row r="14" ht="30" customHeight="1" spans="1:17">
      <c r="A14" s="44" t="s">
        <v>41</v>
      </c>
      <c r="B14" s="43">
        <f>D14+F14+H14+J14+L14+N14+P14</f>
        <v>49032.6</v>
      </c>
      <c r="C14" s="43">
        <f>E14+G14+I14+K14+M14+O14+Q14</f>
        <v>0</v>
      </c>
      <c r="D14" s="43">
        <f t="shared" ref="D14:Q14" si="3">D15+D16</f>
        <v>0</v>
      </c>
      <c r="E14" s="43">
        <f t="shared" si="3"/>
        <v>0</v>
      </c>
      <c r="F14" s="43">
        <f t="shared" si="3"/>
        <v>49032.6</v>
      </c>
      <c r="G14" s="86">
        <f t="shared" si="3"/>
        <v>0</v>
      </c>
      <c r="H14" s="57">
        <f t="shared" si="3"/>
        <v>0</v>
      </c>
      <c r="I14" s="43">
        <f t="shared" si="3"/>
        <v>0</v>
      </c>
      <c r="J14" s="43">
        <f t="shared" si="3"/>
        <v>0</v>
      </c>
      <c r="K14" s="43">
        <f t="shared" si="3"/>
        <v>0</v>
      </c>
      <c r="L14" s="43">
        <f t="shared" si="3"/>
        <v>0</v>
      </c>
      <c r="M14" s="43">
        <f t="shared" si="3"/>
        <v>0</v>
      </c>
      <c r="N14" s="43">
        <f t="shared" si="3"/>
        <v>0</v>
      </c>
      <c r="O14" s="43">
        <f t="shared" si="3"/>
        <v>0</v>
      </c>
      <c r="P14" s="43">
        <f t="shared" si="3"/>
        <v>0</v>
      </c>
      <c r="Q14" s="43">
        <f t="shared" si="3"/>
        <v>0</v>
      </c>
    </row>
    <row r="15" ht="30" customHeight="1" spans="1:17">
      <c r="A15" s="44" t="s">
        <v>42</v>
      </c>
      <c r="B15" s="43">
        <f>D15+F15+H15+J15+L15+N15+P15</f>
        <v>0</v>
      </c>
      <c r="C15" s="43">
        <f>E15+G15+I15+K15+M15+O15+Q15</f>
        <v>0</v>
      </c>
      <c r="D15" s="45">
        <v>0</v>
      </c>
      <c r="E15" s="45">
        <v>0</v>
      </c>
      <c r="F15" s="45">
        <v>0</v>
      </c>
      <c r="G15" s="87">
        <v>0</v>
      </c>
      <c r="H15" s="88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</row>
    <row r="16" ht="30" customHeight="1" spans="1:17">
      <c r="A16" s="44" t="s">
        <v>43</v>
      </c>
      <c r="B16" s="43">
        <f>D16+F16+H16+J16+L16+N16+P16</f>
        <v>49032.6</v>
      </c>
      <c r="C16" s="43">
        <f>E16+G16+I16+K16+M16+O16+Q16</f>
        <v>0</v>
      </c>
      <c r="D16" s="45">
        <v>0</v>
      </c>
      <c r="E16" s="45">
        <v>0</v>
      </c>
      <c r="F16" s="45">
        <v>49032.6</v>
      </c>
      <c r="G16" s="87">
        <v>0</v>
      </c>
      <c r="H16" s="88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</row>
    <row r="17" ht="30" customHeight="1" spans="1:17">
      <c r="A17" s="44" t="s">
        <v>44</v>
      </c>
      <c r="B17" s="43">
        <f>D17+F17+H17+J17+L17+N17+P17</f>
        <v>703013892.9</v>
      </c>
      <c r="C17" s="43">
        <f>E17+G17+I17+K17+M17+O17+Q17</f>
        <v>783114240.38</v>
      </c>
      <c r="D17" s="43">
        <f t="shared" ref="D17:Q17" si="4">D7-D14</f>
        <v>0</v>
      </c>
      <c r="E17" s="43">
        <f t="shared" si="4"/>
        <v>0</v>
      </c>
      <c r="F17" s="46">
        <f t="shared" si="4"/>
        <v>703013892.9</v>
      </c>
      <c r="G17" s="89">
        <f t="shared" si="4"/>
        <v>783114240.38</v>
      </c>
      <c r="H17" s="57">
        <f t="shared" si="4"/>
        <v>0</v>
      </c>
      <c r="I17" s="43">
        <f t="shared" si="4"/>
        <v>0</v>
      </c>
      <c r="J17" s="43">
        <f t="shared" si="4"/>
        <v>0</v>
      </c>
      <c r="K17" s="43">
        <f t="shared" si="4"/>
        <v>0</v>
      </c>
      <c r="L17" s="43">
        <f t="shared" si="4"/>
        <v>0</v>
      </c>
      <c r="M17" s="43">
        <f t="shared" si="4"/>
        <v>0</v>
      </c>
      <c r="N17" s="43">
        <f t="shared" si="4"/>
        <v>0</v>
      </c>
      <c r="O17" s="43">
        <f t="shared" si="4"/>
        <v>0</v>
      </c>
      <c r="P17" s="43">
        <f t="shared" si="4"/>
        <v>0</v>
      </c>
      <c r="Q17" s="43">
        <f t="shared" si="4"/>
        <v>0</v>
      </c>
    </row>
    <row r="18" ht="30" customHeight="1" spans="1:17">
      <c r="A18" s="66"/>
      <c r="B18" s="66"/>
      <c r="C18" s="66"/>
      <c r="D18" s="66"/>
      <c r="E18" s="66"/>
      <c r="F18" s="90"/>
      <c r="G18" s="90"/>
      <c r="H18" s="66"/>
      <c r="I18" s="66"/>
      <c r="J18" s="66"/>
      <c r="K18" s="66"/>
      <c r="L18" s="66"/>
      <c r="M18" s="66"/>
      <c r="N18" s="66"/>
      <c r="O18" s="13"/>
      <c r="P18" s="13"/>
      <c r="Q18" s="13" t="s">
        <v>45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055555555556" right="0.393055555555556" top="0.393055555555556" bottom="0.393055555555556" header="0.511805555555556" footer="0.511805555555556"/>
  <pageSetup paperSize="9" scale="30" pageOrder="overThenDown" orientation="landscape" errors="blank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Zeros="0" zoomScalePageLayoutView="60" topLeftCell="A4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54.7833333333333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14" t="s">
        <v>46</v>
      </c>
      <c r="B1" s="35"/>
      <c r="C1" s="35"/>
      <c r="D1" s="35"/>
      <c r="E1" s="35"/>
      <c r="F1" s="35"/>
      <c r="G1" s="35"/>
      <c r="H1" s="35"/>
      <c r="I1" s="35"/>
    </row>
    <row r="2" ht="19.5" customHeight="1" spans="1:9">
      <c r="A2" s="36"/>
      <c r="B2" s="36"/>
      <c r="C2" s="36"/>
      <c r="D2" s="36"/>
      <c r="E2" s="36"/>
      <c r="F2" s="36"/>
      <c r="G2" s="36"/>
      <c r="H2" s="36"/>
      <c r="I2" s="37" t="s">
        <v>47</v>
      </c>
    </row>
    <row r="3" ht="19.5" customHeight="1" spans="1:9">
      <c r="A3" s="38" t="s">
        <v>20</v>
      </c>
      <c r="B3" s="38"/>
      <c r="C3" s="38"/>
      <c r="D3" s="38"/>
      <c r="E3" s="38"/>
      <c r="F3" s="38"/>
      <c r="G3" s="38"/>
      <c r="H3" s="38"/>
      <c r="I3" s="39" t="s">
        <v>21</v>
      </c>
    </row>
    <row r="4" ht="39" customHeight="1" spans="1:9">
      <c r="A4" s="40" t="s">
        <v>48</v>
      </c>
      <c r="B4" s="41" t="s">
        <v>49</v>
      </c>
      <c r="C4" s="75" t="s">
        <v>50</v>
      </c>
      <c r="D4" s="41" t="s">
        <v>51</v>
      </c>
      <c r="E4" s="41" t="s">
        <v>52</v>
      </c>
      <c r="F4" s="41" t="s">
        <v>53</v>
      </c>
      <c r="G4" s="41" t="s">
        <v>54</v>
      </c>
      <c r="H4" s="41" t="s">
        <v>29</v>
      </c>
      <c r="I4" s="41" t="s">
        <v>30</v>
      </c>
    </row>
    <row r="5" ht="28.5" customHeight="1" spans="1:9">
      <c r="A5" s="76" t="s">
        <v>55</v>
      </c>
      <c r="B5" s="43">
        <f>C5+D5+E5+F5+G5+H5+I5</f>
        <v>275147279.48</v>
      </c>
      <c r="C5" s="43">
        <v>0</v>
      </c>
      <c r="D5" s="43">
        <v>275147279.48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</row>
    <row r="6" ht="28.5" customHeight="1" spans="1:9">
      <c r="A6" s="42" t="s">
        <v>56</v>
      </c>
      <c r="B6" s="43">
        <f>C6+D6+E6+F6+G6+H6+I6</f>
        <v>58372400</v>
      </c>
      <c r="C6" s="43">
        <v>0</v>
      </c>
      <c r="D6" s="43">
        <v>58372400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</row>
    <row r="7" ht="28.5" customHeight="1" spans="1:9">
      <c r="A7" s="42" t="s">
        <v>57</v>
      </c>
      <c r="B7" s="43">
        <f>C7+D7+E7+F7+G7+H7+I7</f>
        <v>39575400</v>
      </c>
      <c r="C7" s="43">
        <v>0</v>
      </c>
      <c r="D7" s="43">
        <v>39575400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</row>
    <row r="8" ht="28.5" customHeight="1" spans="1:9">
      <c r="A8" s="44" t="s">
        <v>58</v>
      </c>
      <c r="B8" s="43">
        <f>C8+D8+E8+F8+G8+H8+I8</f>
        <v>14547460.47</v>
      </c>
      <c r="C8" s="43">
        <v>0</v>
      </c>
      <c r="D8" s="43">
        <v>14547460.47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</row>
    <row r="9" ht="28.5" customHeight="1" spans="1:9">
      <c r="A9" s="44" t="s">
        <v>59</v>
      </c>
      <c r="B9" s="43">
        <f>C9+D9</f>
        <v>7113616.36</v>
      </c>
      <c r="C9" s="43">
        <v>0</v>
      </c>
      <c r="D9" s="43">
        <v>7113616.36</v>
      </c>
      <c r="E9" s="43"/>
      <c r="F9" s="43"/>
      <c r="G9" s="43"/>
      <c r="H9" s="43"/>
      <c r="I9" s="43"/>
    </row>
    <row r="10" ht="28.5" customHeight="1" spans="1:9">
      <c r="A10" s="44" t="s">
        <v>60</v>
      </c>
      <c r="B10" s="43">
        <f>C10+D10+E10+F10+I10</f>
        <v>443942.28</v>
      </c>
      <c r="C10" s="43">
        <v>0</v>
      </c>
      <c r="D10" s="43">
        <v>443942.28</v>
      </c>
      <c r="E10" s="43">
        <v>0</v>
      </c>
      <c r="F10" s="43">
        <v>0</v>
      </c>
      <c r="G10" s="43"/>
      <c r="H10" s="43"/>
      <c r="I10" s="43">
        <v>0</v>
      </c>
    </row>
    <row r="11" ht="28.5" customHeight="1" spans="1:9">
      <c r="A11" s="44" t="s">
        <v>61</v>
      </c>
      <c r="B11" s="43">
        <f>C11+D11+E11+F11+G11+H11+I11</f>
        <v>8254460.37</v>
      </c>
      <c r="C11" s="43">
        <v>0</v>
      </c>
      <c r="D11" s="43">
        <v>8254460.37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</row>
    <row r="12" ht="28.5" customHeight="1" spans="1:9">
      <c r="A12" s="44" t="s">
        <v>62</v>
      </c>
      <c r="B12" s="43">
        <f>C12</f>
        <v>0</v>
      </c>
      <c r="C12" s="43">
        <v>0</v>
      </c>
      <c r="D12" s="43"/>
      <c r="E12" s="43"/>
      <c r="F12" s="43"/>
      <c r="G12" s="43"/>
      <c r="H12" s="43"/>
      <c r="I12" s="43"/>
    </row>
    <row r="13" ht="28.5" customHeight="1" spans="1:9">
      <c r="A13" s="44" t="s">
        <v>63</v>
      </c>
      <c r="B13" s="43">
        <f>C13</f>
        <v>0</v>
      </c>
      <c r="C13" s="43">
        <v>0</v>
      </c>
      <c r="D13" s="43"/>
      <c r="E13" s="43"/>
      <c r="F13" s="43"/>
      <c r="G13" s="43"/>
      <c r="H13" s="43"/>
      <c r="I13" s="43"/>
    </row>
    <row r="14" ht="28.5" customHeight="1" spans="1:9">
      <c r="A14" s="42" t="s">
        <v>64</v>
      </c>
      <c r="B14" s="43">
        <f>C14+D14+E14+F14+G14+H14+I14</f>
        <v>195046932</v>
      </c>
      <c r="C14" s="43">
        <v>0</v>
      </c>
      <c r="D14" s="43">
        <v>195046932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</row>
    <row r="15" ht="28.5" customHeight="1" spans="1:9">
      <c r="A15" s="42" t="s">
        <v>65</v>
      </c>
      <c r="B15" s="43">
        <f>C15+D15+E15+F15+G15+H15+I15</f>
        <v>194762785.03</v>
      </c>
      <c r="C15" s="43">
        <v>0</v>
      </c>
      <c r="D15" s="43">
        <v>194762785.03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</row>
    <row r="16" ht="28.5" customHeight="1" spans="1:9">
      <c r="A16" s="42" t="s">
        <v>66</v>
      </c>
      <c r="B16" s="43">
        <f>C16+D16+E16+F16+I16</f>
        <v>284146.97</v>
      </c>
      <c r="C16" s="43">
        <v>0</v>
      </c>
      <c r="D16" s="43">
        <v>284146.97</v>
      </c>
      <c r="E16" s="43">
        <v>0</v>
      </c>
      <c r="F16" s="43">
        <v>0</v>
      </c>
      <c r="G16" s="43"/>
      <c r="H16" s="43"/>
      <c r="I16" s="43">
        <v>0</v>
      </c>
    </row>
    <row r="17" ht="28.5" customHeight="1" spans="1:9">
      <c r="A17" s="44" t="s">
        <v>67</v>
      </c>
      <c r="B17" s="43">
        <f>C17+D17+E17+F17+G17+H17+I17</f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</row>
    <row r="18" ht="28.5" customHeight="1" spans="1:9">
      <c r="A18" s="44" t="s">
        <v>68</v>
      </c>
      <c r="B18" s="43">
        <f>C18</f>
        <v>0</v>
      </c>
      <c r="C18" s="43">
        <v>0</v>
      </c>
      <c r="D18" s="43"/>
      <c r="E18" s="43"/>
      <c r="F18" s="43"/>
      <c r="G18" s="43"/>
      <c r="H18" s="43"/>
      <c r="I18" s="43"/>
    </row>
    <row r="19" ht="28.5" customHeight="1" spans="1:9">
      <c r="A19" s="44" t="s">
        <v>69</v>
      </c>
      <c r="B19" s="43">
        <f>C19</f>
        <v>0</v>
      </c>
      <c r="C19" s="43">
        <v>0</v>
      </c>
      <c r="D19" s="43"/>
      <c r="E19" s="43"/>
      <c r="F19" s="43"/>
      <c r="G19" s="43"/>
      <c r="H19" s="43"/>
      <c r="I19" s="43"/>
    </row>
    <row r="20" ht="28.5" customHeight="1" spans="1:9">
      <c r="A20" s="76" t="s">
        <v>70</v>
      </c>
      <c r="B20" s="43">
        <f>C20+D20+E20+F20+G20+H20+I20</f>
        <v>80100347.48</v>
      </c>
      <c r="C20" s="43">
        <v>0</v>
      </c>
      <c r="D20" s="43">
        <v>80100347.48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</row>
    <row r="21" ht="28.5" customHeight="1" spans="1:9">
      <c r="A21" s="42" t="s">
        <v>71</v>
      </c>
      <c r="B21" s="43">
        <f>C21+D21+E21+F21+G21+H21+I21</f>
        <v>783114240.38</v>
      </c>
      <c r="C21" s="43">
        <v>0</v>
      </c>
      <c r="D21" s="43">
        <v>783114240.38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</row>
    <row r="22" ht="28.5" customHeight="1" spans="1:9">
      <c r="A22" s="77"/>
      <c r="B22" s="3"/>
      <c r="C22" s="3"/>
      <c r="D22" s="3"/>
      <c r="E22" s="3"/>
      <c r="F22" s="3"/>
      <c r="G22" s="3"/>
      <c r="H22" s="3"/>
      <c r="I22" s="69" t="s">
        <v>72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51" pageOrder="overThenDown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zoomScalePageLayoutView="60" workbookViewId="0">
      <pane topLeftCell="A12" activePane="bottomRight" state="frozen"/>
      <selection activeCell="A1" sqref="A1:D1"/>
    </sheetView>
  </sheetViews>
  <sheetFormatPr defaultColWidth="8" defaultRowHeight="14.2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14" t="s">
        <v>73</v>
      </c>
      <c r="B1" s="35"/>
      <c r="C1" s="35"/>
      <c r="D1" s="35"/>
    </row>
    <row r="2" ht="19.5" customHeight="1" spans="1:4">
      <c r="A2" s="71"/>
      <c r="B2" s="71"/>
      <c r="C2" s="36"/>
      <c r="D2" s="72" t="s">
        <v>74</v>
      </c>
    </row>
    <row r="3" ht="19.5" customHeight="1" spans="1:4">
      <c r="A3" s="38" t="s">
        <v>20</v>
      </c>
      <c r="B3" s="38"/>
      <c r="C3" s="38"/>
      <c r="D3" s="39" t="s">
        <v>21</v>
      </c>
    </row>
    <row r="4" ht="28.5" customHeight="1" spans="1:4">
      <c r="A4" s="40" t="s">
        <v>75</v>
      </c>
      <c r="B4" s="41" t="s">
        <v>76</v>
      </c>
      <c r="C4" s="40" t="s">
        <v>75</v>
      </c>
      <c r="D4" s="41" t="s">
        <v>76</v>
      </c>
    </row>
    <row r="5" ht="28.5" customHeight="1" spans="1:4">
      <c r="A5" s="44" t="s">
        <v>77</v>
      </c>
      <c r="B5" s="45">
        <v>58372400</v>
      </c>
      <c r="C5" s="44" t="s">
        <v>78</v>
      </c>
      <c r="D5" s="45">
        <v>174865874.91</v>
      </c>
    </row>
    <row r="6" ht="28.5" customHeight="1" spans="1:4">
      <c r="A6" s="42" t="s">
        <v>79</v>
      </c>
      <c r="B6" s="45">
        <v>1068900</v>
      </c>
      <c r="C6" s="44" t="s">
        <v>80</v>
      </c>
      <c r="D6" s="45">
        <v>15475870.99</v>
      </c>
    </row>
    <row r="7" ht="28.5" customHeight="1" spans="1:4">
      <c r="A7" s="44" t="s">
        <v>81</v>
      </c>
      <c r="B7" s="45">
        <v>39575400</v>
      </c>
      <c r="C7" s="44" t="s">
        <v>82</v>
      </c>
      <c r="D7" s="45">
        <v>4421039.13</v>
      </c>
    </row>
    <row r="8" ht="28.5" customHeight="1" spans="1:4">
      <c r="A8" s="44" t="s">
        <v>83</v>
      </c>
      <c r="B8" s="45">
        <v>31059960.87</v>
      </c>
      <c r="C8" s="44" t="s">
        <v>84</v>
      </c>
      <c r="D8" s="45">
        <v>284146.97</v>
      </c>
    </row>
    <row r="9" ht="28.5" customHeight="1" spans="1:4">
      <c r="A9" s="44" t="s">
        <v>85</v>
      </c>
      <c r="B9" s="45">
        <v>4094400</v>
      </c>
      <c r="C9" s="44" t="s">
        <v>86</v>
      </c>
      <c r="D9" s="45">
        <v>0</v>
      </c>
    </row>
    <row r="10" ht="28.5" customHeight="1" spans="1:4">
      <c r="A10" s="42" t="s">
        <v>87</v>
      </c>
      <c r="B10" s="45">
        <v>0</v>
      </c>
      <c r="C10" s="63" t="s">
        <v>40</v>
      </c>
      <c r="D10" s="63" t="s">
        <v>40</v>
      </c>
    </row>
    <row r="11" ht="28.5" customHeight="1" spans="1:4">
      <c r="A11" s="42" t="s">
        <v>88</v>
      </c>
      <c r="B11" s="45">
        <v>14547460.47</v>
      </c>
      <c r="C11" s="63" t="s">
        <v>40</v>
      </c>
      <c r="D11" s="63" t="s">
        <v>40</v>
      </c>
    </row>
    <row r="12" ht="28.5" customHeight="1" spans="1:4">
      <c r="A12" s="44" t="s">
        <v>89</v>
      </c>
      <c r="B12" s="45">
        <v>7113616.36</v>
      </c>
      <c r="C12" s="63" t="s">
        <v>40</v>
      </c>
      <c r="D12" s="63" t="s">
        <v>40</v>
      </c>
    </row>
    <row r="13" ht="28.5" customHeight="1" spans="1:4">
      <c r="A13" s="44" t="s">
        <v>90</v>
      </c>
      <c r="B13" s="45">
        <v>443942.28</v>
      </c>
      <c r="C13" s="63" t="s">
        <v>40</v>
      </c>
      <c r="D13" s="63" t="s">
        <v>40</v>
      </c>
    </row>
    <row r="14" ht="28.5" customHeight="1" spans="1:4">
      <c r="A14" s="44" t="s">
        <v>91</v>
      </c>
      <c r="B14" s="45">
        <v>8254460.37</v>
      </c>
      <c r="C14" s="63" t="s">
        <v>40</v>
      </c>
      <c r="D14" s="63" t="s">
        <v>40</v>
      </c>
    </row>
    <row r="15" ht="28.5" customHeight="1" spans="1:4">
      <c r="A15" s="44" t="s">
        <v>92</v>
      </c>
      <c r="B15" s="43">
        <f>B5+B7+B10+B11+B12+B13+B14</f>
        <v>128307279.48</v>
      </c>
      <c r="C15" s="44" t="s">
        <v>93</v>
      </c>
      <c r="D15" s="43">
        <f>D5+D6+D7+D8+D9</f>
        <v>195046932</v>
      </c>
    </row>
    <row r="16" ht="28.5" customHeight="1" spans="1:4">
      <c r="A16" s="44" t="s">
        <v>94</v>
      </c>
      <c r="B16" s="45">
        <v>146840000</v>
      </c>
      <c r="C16" s="44" t="s">
        <v>95</v>
      </c>
      <c r="D16" s="45">
        <v>0</v>
      </c>
    </row>
    <row r="17" ht="28.5" customHeight="1" spans="1:4">
      <c r="A17" s="44" t="s">
        <v>96</v>
      </c>
      <c r="B17" s="45">
        <v>0</v>
      </c>
      <c r="C17" s="44" t="s">
        <v>97</v>
      </c>
      <c r="D17" s="45">
        <v>0</v>
      </c>
    </row>
    <row r="18" ht="28.5" customHeight="1" spans="1:4">
      <c r="A18" s="44" t="s">
        <v>98</v>
      </c>
      <c r="B18" s="43">
        <f>B15+B16+B17</f>
        <v>275147279.48</v>
      </c>
      <c r="C18" s="44" t="s">
        <v>99</v>
      </c>
      <c r="D18" s="43">
        <f>D15+D16+D17</f>
        <v>195046932</v>
      </c>
    </row>
    <row r="19" ht="28.5" customHeight="1" spans="1:4">
      <c r="A19" s="63" t="s">
        <v>40</v>
      </c>
      <c r="B19" s="63" t="s">
        <v>40</v>
      </c>
      <c r="C19" s="44" t="s">
        <v>100</v>
      </c>
      <c r="D19" s="43">
        <f>B18-D18</f>
        <v>80100347.48</v>
      </c>
    </row>
    <row r="20" ht="28.5" customHeight="1" spans="1:4">
      <c r="A20" s="44" t="s">
        <v>101</v>
      </c>
      <c r="B20" s="45">
        <v>703013892.9</v>
      </c>
      <c r="C20" s="44" t="s">
        <v>102</v>
      </c>
      <c r="D20" s="43">
        <f>B20+D19</f>
        <v>783114240.38</v>
      </c>
    </row>
    <row r="21" ht="28.5" customHeight="1" spans="1:4">
      <c r="A21" s="73" t="s">
        <v>103</v>
      </c>
      <c r="B21" s="43">
        <f>B18+B20</f>
        <v>978161172.38</v>
      </c>
      <c r="C21" s="63" t="s">
        <v>104</v>
      </c>
      <c r="D21" s="43">
        <f>D18+D20</f>
        <v>978161172.38</v>
      </c>
    </row>
    <row r="22" ht="28.5" customHeight="1" spans="1:4">
      <c r="A22" s="74"/>
      <c r="B22" s="74"/>
      <c r="C22" s="74"/>
      <c r="D22" s="69" t="s">
        <v>105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89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zoomScalePageLayoutView="6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30.2583333333333" style="1"/>
    <col min="2" max="2" width="28.6833333333333" style="1"/>
    <col min="3" max="5" width="22.9416666666667" style="1"/>
    <col min="6" max="6" width="24.95" style="1"/>
    <col min="7" max="9" width="22.9416666666667" style="1"/>
  </cols>
  <sheetData>
    <row r="1" ht="48" customHeight="1" spans="1:9">
      <c r="A1" s="14" t="s">
        <v>106</v>
      </c>
      <c r="B1" s="35"/>
      <c r="C1" s="35"/>
      <c r="D1" s="35"/>
      <c r="E1" s="35"/>
      <c r="F1" s="35"/>
      <c r="G1" s="35"/>
      <c r="H1" s="35"/>
      <c r="I1" s="35"/>
    </row>
    <row r="2" ht="19.5" customHeight="1" spans="1:9">
      <c r="A2" s="36"/>
      <c r="B2" s="66"/>
      <c r="C2" s="66"/>
      <c r="D2" s="66"/>
      <c r="E2" s="66"/>
      <c r="F2" s="66"/>
      <c r="G2" s="66"/>
      <c r="H2" s="66"/>
      <c r="I2" s="69" t="s">
        <v>107</v>
      </c>
    </row>
    <row r="3" ht="19.5" customHeight="1" spans="1:9">
      <c r="A3" s="38" t="s">
        <v>20</v>
      </c>
      <c r="B3" s="67"/>
      <c r="C3" s="67"/>
      <c r="D3" s="67"/>
      <c r="E3" s="67"/>
      <c r="F3" s="67"/>
      <c r="G3" s="67"/>
      <c r="H3" s="67"/>
      <c r="I3" s="70" t="s">
        <v>21</v>
      </c>
    </row>
    <row r="4" ht="37.5" customHeight="1" spans="1:9">
      <c r="A4" s="40" t="s">
        <v>108</v>
      </c>
      <c r="B4" s="40" t="s">
        <v>109</v>
      </c>
      <c r="C4" s="41" t="s">
        <v>50</v>
      </c>
      <c r="D4" s="41" t="s">
        <v>110</v>
      </c>
      <c r="E4" s="41" t="s">
        <v>52</v>
      </c>
      <c r="F4" s="41" t="s">
        <v>53</v>
      </c>
      <c r="G4" s="41" t="s">
        <v>54</v>
      </c>
      <c r="H4" s="41" t="s">
        <v>29</v>
      </c>
      <c r="I4" s="41" t="s">
        <v>30</v>
      </c>
    </row>
    <row r="5" ht="28.5" customHeight="1" spans="1:9">
      <c r="A5" s="44" t="s">
        <v>111</v>
      </c>
      <c r="B5" s="63" t="s">
        <v>40</v>
      </c>
      <c r="C5" s="63" t="s">
        <v>40</v>
      </c>
      <c r="D5" s="63" t="s">
        <v>40</v>
      </c>
      <c r="E5" s="63" t="s">
        <v>40</v>
      </c>
      <c r="F5" s="63" t="s">
        <v>40</v>
      </c>
      <c r="G5" s="63" t="s">
        <v>40</v>
      </c>
      <c r="H5" s="63" t="s">
        <v>40</v>
      </c>
      <c r="I5" s="63" t="s">
        <v>40</v>
      </c>
    </row>
    <row r="6" ht="28.5" customHeight="1" spans="1:9">
      <c r="A6" s="44" t="s">
        <v>112</v>
      </c>
      <c r="B6" s="43">
        <f>B7+B9+B10+B11</f>
        <v>698829646.59</v>
      </c>
      <c r="C6" s="43">
        <f>C7+C9+C10+C11</f>
        <v>0</v>
      </c>
      <c r="D6" s="43">
        <f>D7+D9+D10+D11</f>
        <v>698829646.59</v>
      </c>
      <c r="E6" s="43">
        <f>E7+E9+E10</f>
        <v>0</v>
      </c>
      <c r="F6" s="43">
        <f>F7+F9+F10</f>
        <v>0</v>
      </c>
      <c r="G6" s="43">
        <f>G7+G9+G10</f>
        <v>0</v>
      </c>
      <c r="H6" s="43">
        <f>H7+H9+H10</f>
        <v>0</v>
      </c>
      <c r="I6" s="43">
        <f>I7+I9+I10</f>
        <v>0</v>
      </c>
    </row>
    <row r="7" ht="28.5" customHeight="1" spans="1:9">
      <c r="A7" s="44" t="s">
        <v>113</v>
      </c>
      <c r="B7" s="43">
        <f>C7+D7+E7+F7+G7+H7+I7</f>
        <v>480757044.61</v>
      </c>
      <c r="C7" s="45">
        <v>0</v>
      </c>
      <c r="D7" s="45">
        <v>480757044.61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</row>
    <row r="8" ht="28.5" customHeight="1" spans="1:9">
      <c r="A8" s="44" t="s">
        <v>114</v>
      </c>
      <c r="B8" s="43">
        <f>C8+D8+E8+F8+G8+H8+I8</f>
        <v>471700000</v>
      </c>
      <c r="C8" s="45">
        <v>0</v>
      </c>
      <c r="D8" s="45">
        <v>471700000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</row>
    <row r="9" ht="28.5" customHeight="1" spans="1:9">
      <c r="A9" s="44" t="s">
        <v>115</v>
      </c>
      <c r="B9" s="43">
        <f>C9+D9+E9+F9+G9+H9+I9</f>
        <v>218072601.98</v>
      </c>
      <c r="C9" s="45">
        <v>0</v>
      </c>
      <c r="D9" s="45">
        <v>218072601.98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</row>
    <row r="10" ht="28.5" customHeight="1" spans="1:9">
      <c r="A10" s="44" t="s">
        <v>116</v>
      </c>
      <c r="B10" s="43">
        <f>C10+D10+E10+F10+G10+H10+I10</f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ht="28.5" customHeight="1" spans="1:9">
      <c r="A11" s="44" t="s">
        <v>117</v>
      </c>
      <c r="B11" s="46">
        <f>C11+D11</f>
        <v>0</v>
      </c>
      <c r="C11" s="59">
        <v>0</v>
      </c>
      <c r="D11" s="59">
        <v>0</v>
      </c>
      <c r="E11" s="68" t="s">
        <v>40</v>
      </c>
      <c r="F11" s="68" t="s">
        <v>40</v>
      </c>
      <c r="G11" s="68" t="s">
        <v>40</v>
      </c>
      <c r="H11" s="68" t="s">
        <v>40</v>
      </c>
      <c r="I11" s="68" t="s">
        <v>40</v>
      </c>
    </row>
    <row r="12" ht="28.5" customHeight="1" spans="1:9">
      <c r="A12" s="44" t="s">
        <v>118</v>
      </c>
      <c r="B12" s="53">
        <f t="shared" ref="B12:I12" si="0">B13+B14</f>
        <v>0</v>
      </c>
      <c r="C12" s="53">
        <f t="shared" si="0"/>
        <v>0</v>
      </c>
      <c r="D12" s="53">
        <f t="shared" si="0"/>
        <v>0</v>
      </c>
      <c r="E12" s="53">
        <f t="shared" si="0"/>
        <v>0</v>
      </c>
      <c r="F12" s="53">
        <f t="shared" si="0"/>
        <v>0</v>
      </c>
      <c r="G12" s="53">
        <f t="shared" si="0"/>
        <v>0</v>
      </c>
      <c r="H12" s="53">
        <f t="shared" si="0"/>
        <v>0</v>
      </c>
      <c r="I12" s="53">
        <f t="shared" si="0"/>
        <v>0</v>
      </c>
    </row>
    <row r="13" ht="28.5" customHeight="1" spans="1:9">
      <c r="A13" s="44" t="s">
        <v>119</v>
      </c>
      <c r="B13" s="43">
        <f>C13+D13+E13+F13+G13+H13+I13</f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</row>
    <row r="14" ht="28.5" customHeight="1" spans="1:9">
      <c r="A14" s="44" t="s">
        <v>120</v>
      </c>
      <c r="B14" s="43">
        <f>C14+D14+E14+F14+G14+H14+I14</f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</row>
    <row r="15" ht="28.5" customHeight="1" spans="1:9">
      <c r="A15" s="44" t="s">
        <v>121</v>
      </c>
      <c r="B15" s="43">
        <f t="shared" ref="B15:I15" si="1">B6-B12</f>
        <v>698829646.59</v>
      </c>
      <c r="C15" s="43">
        <f t="shared" si="1"/>
        <v>0</v>
      </c>
      <c r="D15" s="43">
        <f t="shared" si="1"/>
        <v>698829646.59</v>
      </c>
      <c r="E15" s="43">
        <f t="shared" si="1"/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</row>
    <row r="16" ht="28.5" customHeight="1" spans="1:9">
      <c r="A16" s="44" t="s">
        <v>122</v>
      </c>
      <c r="B16" s="63" t="s">
        <v>40</v>
      </c>
      <c r="C16" s="63" t="s">
        <v>40</v>
      </c>
      <c r="D16" s="63" t="s">
        <v>40</v>
      </c>
      <c r="E16" s="63" t="s">
        <v>40</v>
      </c>
      <c r="F16" s="63" t="s">
        <v>40</v>
      </c>
      <c r="G16" s="63" t="s">
        <v>40</v>
      </c>
      <c r="H16" s="63" t="s">
        <v>40</v>
      </c>
      <c r="I16" s="63" t="s">
        <v>40</v>
      </c>
    </row>
    <row r="17" ht="28.5" customHeight="1" spans="1:9">
      <c r="A17" s="44" t="s">
        <v>112</v>
      </c>
      <c r="B17" s="43">
        <f>B18+B20+B21+B22</f>
        <v>782842148.61</v>
      </c>
      <c r="C17" s="43">
        <f>C18+C20+C21+C22</f>
        <v>0</v>
      </c>
      <c r="D17" s="43">
        <f>D18+D20+D21+D22</f>
        <v>782842148.61</v>
      </c>
      <c r="E17" s="43">
        <f>E18+E20+E21</f>
        <v>0</v>
      </c>
      <c r="F17" s="43">
        <f>F18+F20+F21</f>
        <v>0</v>
      </c>
      <c r="G17" s="43">
        <f>G18+G20+G21</f>
        <v>0</v>
      </c>
      <c r="H17" s="43">
        <f>H18+H20+H21</f>
        <v>0</v>
      </c>
      <c r="I17" s="43">
        <f>I18+I20+I21</f>
        <v>0</v>
      </c>
    </row>
    <row r="18" ht="28.5" customHeight="1" spans="1:9">
      <c r="A18" s="44" t="s">
        <v>113</v>
      </c>
      <c r="B18" s="43">
        <f>C18+D18+E18+F18+G18+H18+I18</f>
        <v>374006570.76</v>
      </c>
      <c r="C18" s="45">
        <v>0</v>
      </c>
      <c r="D18" s="45">
        <v>374006570.76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</row>
    <row r="19" ht="28.5" customHeight="1" spans="1:9">
      <c r="A19" s="44" t="s">
        <v>114</v>
      </c>
      <c r="B19" s="43">
        <f>C19+D19+E19+F19+G19+H19+I19</f>
        <v>361700000</v>
      </c>
      <c r="C19" s="45">
        <v>0</v>
      </c>
      <c r="D19" s="45">
        <v>361700000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</row>
    <row r="20" ht="28.5" customHeight="1" spans="1:9">
      <c r="A20" s="44" t="s">
        <v>115</v>
      </c>
      <c r="B20" s="43">
        <f>C20+D20+E20+F20+G20+H20+I20</f>
        <v>408835577.85</v>
      </c>
      <c r="C20" s="45">
        <v>0</v>
      </c>
      <c r="D20" s="45">
        <v>408835577.85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</row>
    <row r="21" ht="28.5" customHeight="1" spans="1:9">
      <c r="A21" s="44" t="s">
        <v>116</v>
      </c>
      <c r="B21" s="43">
        <f>C21+D21+E21+F21+G21+H21+I21</f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</row>
    <row r="22" ht="28.5" customHeight="1" spans="1:9">
      <c r="A22" s="44" t="s">
        <v>117</v>
      </c>
      <c r="B22" s="43">
        <f>C22+D22</f>
        <v>0</v>
      </c>
      <c r="C22" s="59">
        <v>0</v>
      </c>
      <c r="D22" s="59">
        <v>0</v>
      </c>
      <c r="E22" s="68" t="s">
        <v>40</v>
      </c>
      <c r="F22" s="68" t="s">
        <v>40</v>
      </c>
      <c r="G22" s="68" t="s">
        <v>40</v>
      </c>
      <c r="H22" s="68" t="s">
        <v>40</v>
      </c>
      <c r="I22" s="68" t="s">
        <v>40</v>
      </c>
    </row>
    <row r="23" ht="28.5" customHeight="1" spans="1:9">
      <c r="A23" s="44" t="s">
        <v>118</v>
      </c>
      <c r="B23" s="43">
        <f t="shared" ref="B23:I23" si="2">B24+B25</f>
        <v>0</v>
      </c>
      <c r="C23" s="53">
        <f t="shared" si="2"/>
        <v>0</v>
      </c>
      <c r="D23" s="53">
        <f t="shared" si="2"/>
        <v>0</v>
      </c>
      <c r="E23" s="53">
        <f t="shared" si="2"/>
        <v>0</v>
      </c>
      <c r="F23" s="53">
        <f t="shared" si="2"/>
        <v>0</v>
      </c>
      <c r="G23" s="53">
        <f t="shared" si="2"/>
        <v>0</v>
      </c>
      <c r="H23" s="53">
        <f t="shared" si="2"/>
        <v>0</v>
      </c>
      <c r="I23" s="53">
        <f t="shared" si="2"/>
        <v>0</v>
      </c>
    </row>
    <row r="24" ht="28.5" customHeight="1" spans="1:9">
      <c r="A24" s="44" t="s">
        <v>119</v>
      </c>
      <c r="B24" s="43">
        <f>C24+D24+E24+F24+G24+H24+I24</f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</row>
    <row r="25" ht="28.5" customHeight="1" spans="1:9">
      <c r="A25" s="44" t="s">
        <v>120</v>
      </c>
      <c r="B25" s="43">
        <f>C25+D25+E25+F25+G25+H25+I25</f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</row>
    <row r="26" ht="28.5" customHeight="1" spans="1:9">
      <c r="A26" s="44" t="s">
        <v>121</v>
      </c>
      <c r="B26" s="43">
        <f t="shared" ref="B26:I26" si="3">B17-B23</f>
        <v>782842148.61</v>
      </c>
      <c r="C26" s="43">
        <f t="shared" si="3"/>
        <v>0</v>
      </c>
      <c r="D26" s="43">
        <f t="shared" si="3"/>
        <v>782842148.61</v>
      </c>
      <c r="E26" s="43">
        <f t="shared" si="3"/>
        <v>0</v>
      </c>
      <c r="F26" s="43">
        <f t="shared" si="3"/>
        <v>0</v>
      </c>
      <c r="G26" s="43">
        <f t="shared" si="3"/>
        <v>0</v>
      </c>
      <c r="H26" s="43">
        <f t="shared" si="3"/>
        <v>0</v>
      </c>
      <c r="I26" s="43">
        <f t="shared" si="3"/>
        <v>0</v>
      </c>
    </row>
    <row r="27" ht="28.5" customHeight="1" spans="1:9">
      <c r="A27" s="65"/>
      <c r="B27" s="65"/>
      <c r="C27" s="65"/>
      <c r="D27" s="65"/>
      <c r="E27" s="65"/>
      <c r="F27" s="65"/>
      <c r="G27" s="65"/>
      <c r="H27" s="65"/>
      <c r="I27" s="37" t="s">
        <v>123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7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zoomScalePageLayoutView="6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14" t="s">
        <v>124</v>
      </c>
      <c r="B1" s="35"/>
      <c r="C1" s="35"/>
      <c r="D1" s="35"/>
      <c r="E1" s="35"/>
      <c r="F1" s="35"/>
      <c r="G1" s="35"/>
      <c r="H1" s="35"/>
      <c r="I1" s="35"/>
    </row>
    <row r="2" ht="15" customHeight="1" spans="1:9">
      <c r="A2" s="36"/>
      <c r="B2" s="36"/>
      <c r="C2" s="36"/>
      <c r="D2" s="36"/>
      <c r="E2" s="36"/>
      <c r="F2" s="36"/>
      <c r="G2" s="36"/>
      <c r="H2" s="36"/>
      <c r="I2" s="37" t="s">
        <v>125</v>
      </c>
    </row>
    <row r="3" ht="15" customHeight="1" spans="1:9">
      <c r="A3" s="55" t="s">
        <v>20</v>
      </c>
      <c r="B3" s="38"/>
      <c r="C3" s="38"/>
      <c r="D3" s="38"/>
      <c r="E3" s="38"/>
      <c r="F3" s="38"/>
      <c r="G3" s="38"/>
      <c r="H3" s="38"/>
      <c r="I3" s="39" t="s">
        <v>21</v>
      </c>
    </row>
    <row r="4" ht="37.5" customHeight="1" spans="1:9">
      <c r="A4" s="19" t="s">
        <v>108</v>
      </c>
      <c r="B4" s="56" t="s">
        <v>109</v>
      </c>
      <c r="C4" s="41" t="s">
        <v>50</v>
      </c>
      <c r="D4" s="41" t="s">
        <v>51</v>
      </c>
      <c r="E4" s="41" t="s">
        <v>52</v>
      </c>
      <c r="F4" s="41" t="s">
        <v>53</v>
      </c>
      <c r="G4" s="41" t="s">
        <v>54</v>
      </c>
      <c r="H4" s="41" t="s">
        <v>29</v>
      </c>
      <c r="I4" s="41" t="s">
        <v>30</v>
      </c>
    </row>
    <row r="5" ht="33.75" customHeight="1" spans="1:9">
      <c r="A5" s="21" t="s">
        <v>126</v>
      </c>
      <c r="B5" s="57">
        <f t="shared" ref="B5:B12" si="0">C5+D5+E5+F5+G5+H5+I5</f>
        <v>698829646.59</v>
      </c>
      <c r="C5" s="45">
        <v>0</v>
      </c>
      <c r="D5" s="45">
        <v>698829646.59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</row>
    <row r="6" ht="33.75" customHeight="1" spans="1:9">
      <c r="A6" s="21" t="s">
        <v>127</v>
      </c>
      <c r="B6" s="58">
        <f t="shared" si="0"/>
        <v>275308355.22</v>
      </c>
      <c r="C6" s="59">
        <v>0</v>
      </c>
      <c r="D6" s="59">
        <v>275308355.22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</row>
    <row r="7" ht="33.75" customHeight="1" spans="1:9">
      <c r="A7" s="21" t="s">
        <v>128</v>
      </c>
      <c r="B7" s="22">
        <f t="shared" si="0"/>
        <v>58372400</v>
      </c>
      <c r="C7" s="60">
        <f t="shared" ref="C7:I7" si="1">C8+C9+C10</f>
        <v>0</v>
      </c>
      <c r="D7" s="60">
        <f t="shared" si="1"/>
        <v>58372400</v>
      </c>
      <c r="E7" s="60">
        <f t="shared" si="1"/>
        <v>0</v>
      </c>
      <c r="F7" s="60">
        <f t="shared" si="1"/>
        <v>0</v>
      </c>
      <c r="G7" s="60">
        <f t="shared" si="1"/>
        <v>0</v>
      </c>
      <c r="H7" s="60">
        <f t="shared" si="1"/>
        <v>0</v>
      </c>
      <c r="I7" s="62">
        <f t="shared" si="1"/>
        <v>0</v>
      </c>
    </row>
    <row r="8" ht="33.75" customHeight="1" spans="1:9">
      <c r="A8" s="21" t="s">
        <v>129</v>
      </c>
      <c r="B8" s="61">
        <f t="shared" si="0"/>
        <v>57303500</v>
      </c>
      <c r="C8" s="45">
        <v>0</v>
      </c>
      <c r="D8" s="45">
        <v>57303500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</row>
    <row r="9" ht="33.75" customHeight="1" spans="1:9">
      <c r="A9" s="21" t="s">
        <v>130</v>
      </c>
      <c r="B9" s="61">
        <f t="shared" si="0"/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</row>
    <row r="10" ht="33.75" customHeight="1" spans="1:9">
      <c r="A10" s="21" t="s">
        <v>131</v>
      </c>
      <c r="B10" s="61">
        <f t="shared" si="0"/>
        <v>1068900</v>
      </c>
      <c r="C10" s="45">
        <v>0</v>
      </c>
      <c r="D10" s="45">
        <v>1068900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ht="33.75" customHeight="1" spans="1:9">
      <c r="A11" s="21" t="s">
        <v>132</v>
      </c>
      <c r="B11" s="61">
        <f t="shared" si="0"/>
        <v>39575400</v>
      </c>
      <c r="C11" s="45">
        <v>0</v>
      </c>
      <c r="D11" s="45">
        <v>39575400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ht="33.75" customHeight="1" spans="1:9">
      <c r="A12" s="21" t="s">
        <v>133</v>
      </c>
      <c r="B12" s="62">
        <f t="shared" si="0"/>
        <v>14547460.47</v>
      </c>
      <c r="C12" s="45">
        <v>0</v>
      </c>
      <c r="D12" s="45">
        <v>14547460.47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</row>
    <row r="13" ht="33.75" customHeight="1" spans="1:9">
      <c r="A13" s="21" t="s">
        <v>134</v>
      </c>
      <c r="B13" s="58">
        <f>C13+D13</f>
        <v>7113616.36</v>
      </c>
      <c r="C13" s="45">
        <v>0</v>
      </c>
      <c r="D13" s="45">
        <v>7113616.36</v>
      </c>
      <c r="E13" s="63" t="s">
        <v>40</v>
      </c>
      <c r="F13" s="63" t="s">
        <v>40</v>
      </c>
      <c r="G13" s="63" t="s">
        <v>40</v>
      </c>
      <c r="H13" s="63" t="s">
        <v>40</v>
      </c>
      <c r="I13" s="63" t="s">
        <v>40</v>
      </c>
    </row>
    <row r="14" ht="33.75" customHeight="1" spans="1:9">
      <c r="A14" s="21" t="s">
        <v>135</v>
      </c>
      <c r="B14" s="61">
        <f>C14+D14+E14+F14+G14+H14+I14</f>
        <v>191295853.2</v>
      </c>
      <c r="C14" s="45">
        <v>0</v>
      </c>
      <c r="D14" s="45">
        <v>191295853.2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</row>
    <row r="15" ht="33.75" customHeight="1" spans="1:9">
      <c r="A15" s="21" t="s">
        <v>136</v>
      </c>
      <c r="B15" s="61">
        <f>C15+D15+E15+F15+G15+H15+I15</f>
        <v>191295853.2</v>
      </c>
      <c r="C15" s="59">
        <v>0</v>
      </c>
      <c r="D15" s="59">
        <v>191295853.2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</row>
    <row r="16" ht="33.75" customHeight="1" spans="1:9">
      <c r="A16" s="21" t="s">
        <v>137</v>
      </c>
      <c r="B16" s="62">
        <f t="shared" ref="B16:I16" si="2">B6-B14</f>
        <v>84012502.02</v>
      </c>
      <c r="C16" s="53">
        <f t="shared" si="2"/>
        <v>0</v>
      </c>
      <c r="D16" s="53">
        <f t="shared" si="2"/>
        <v>84012502.02</v>
      </c>
      <c r="E16" s="53">
        <f t="shared" si="2"/>
        <v>0</v>
      </c>
      <c r="F16" s="53">
        <f t="shared" si="2"/>
        <v>0</v>
      </c>
      <c r="G16" s="53">
        <f t="shared" si="2"/>
        <v>0</v>
      </c>
      <c r="H16" s="53">
        <f t="shared" si="2"/>
        <v>0</v>
      </c>
      <c r="I16" s="53">
        <f t="shared" si="2"/>
        <v>0</v>
      </c>
    </row>
    <row r="17" ht="33.75" customHeight="1" spans="1:9">
      <c r="A17" s="21" t="s">
        <v>138</v>
      </c>
      <c r="B17" s="57">
        <f t="shared" ref="B17:I17" si="3">B5+B16</f>
        <v>782842148.61</v>
      </c>
      <c r="C17" s="43">
        <f t="shared" si="3"/>
        <v>0</v>
      </c>
      <c r="D17" s="43">
        <f t="shared" si="3"/>
        <v>782842148.61</v>
      </c>
      <c r="E17" s="43">
        <f t="shared" si="3"/>
        <v>0</v>
      </c>
      <c r="F17" s="43">
        <f t="shared" si="3"/>
        <v>0</v>
      </c>
      <c r="G17" s="43">
        <f t="shared" si="3"/>
        <v>0</v>
      </c>
      <c r="H17" s="43">
        <f t="shared" si="3"/>
        <v>0</v>
      </c>
      <c r="I17" s="43">
        <f t="shared" si="3"/>
        <v>0</v>
      </c>
    </row>
    <row r="18" ht="33.75" customHeight="1" spans="1:9">
      <c r="A18" s="64"/>
      <c r="B18" s="65"/>
      <c r="C18" s="65"/>
      <c r="D18" s="65"/>
      <c r="E18" s="65"/>
      <c r="F18" s="65"/>
      <c r="G18" s="65"/>
      <c r="H18" s="65"/>
      <c r="I18" s="37" t="s">
        <v>139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7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zoomScalePageLayoutView="60" workbookViewId="0">
      <pane topLeftCell="D14" activePane="bottomRight" state="frozen"/>
      <selection activeCell="A1" sqref="A1:I1"/>
    </sheetView>
  </sheetViews>
  <sheetFormatPr defaultColWidth="8" defaultRowHeight="14.25"/>
  <cols>
    <col min="1" max="1" width="34.5666666666667" style="1"/>
    <col min="2" max="4" width="30.4083333333333" style="1"/>
    <col min="5" max="5" width="32.6916666666667" style="1"/>
    <col min="6" max="9" width="30.4083333333333" style="1"/>
  </cols>
  <sheetData>
    <row r="1" ht="48" customHeight="1" spans="1:9">
      <c r="A1" s="14" t="s">
        <v>140</v>
      </c>
      <c r="B1" s="35"/>
      <c r="C1" s="35"/>
      <c r="D1" s="35"/>
      <c r="E1" s="35"/>
      <c r="F1" s="35"/>
      <c r="G1" s="35"/>
      <c r="H1" s="35"/>
      <c r="I1" s="35"/>
    </row>
    <row r="2" ht="19.5" customHeight="1" spans="1:9">
      <c r="A2" s="36"/>
      <c r="B2" s="36"/>
      <c r="C2" s="36"/>
      <c r="D2" s="36"/>
      <c r="E2" s="36"/>
      <c r="F2" s="36"/>
      <c r="G2" s="37"/>
      <c r="H2" s="36"/>
      <c r="I2" s="37" t="s">
        <v>141</v>
      </c>
    </row>
    <row r="3" ht="19.5" customHeight="1" spans="1:9">
      <c r="A3" s="38" t="s">
        <v>20</v>
      </c>
      <c r="B3" s="38"/>
      <c r="C3" s="38"/>
      <c r="D3" s="38"/>
      <c r="E3" s="38"/>
      <c r="F3" s="38"/>
      <c r="G3" s="39"/>
      <c r="H3" s="38"/>
      <c r="I3" s="39" t="s">
        <v>21</v>
      </c>
    </row>
    <row r="4" ht="37.5" customHeight="1" spans="1:9">
      <c r="A4" s="40" t="s">
        <v>142</v>
      </c>
      <c r="B4" s="40" t="s">
        <v>49</v>
      </c>
      <c r="C4" s="41" t="s">
        <v>50</v>
      </c>
      <c r="D4" s="41" t="s">
        <v>51</v>
      </c>
      <c r="E4" s="41" t="s">
        <v>52</v>
      </c>
      <c r="F4" s="41" t="s">
        <v>53</v>
      </c>
      <c r="G4" s="41" t="s">
        <v>54</v>
      </c>
      <c r="H4" s="41" t="s">
        <v>29</v>
      </c>
      <c r="I4" s="41" t="s">
        <v>30</v>
      </c>
    </row>
    <row r="5" ht="28.5" customHeight="1" spans="1:9">
      <c r="A5" s="42" t="s">
        <v>143</v>
      </c>
      <c r="B5" s="43">
        <f t="shared" ref="B5:I5" si="0">B6+B7+B8</f>
        <v>0</v>
      </c>
      <c r="C5" s="43">
        <f t="shared" si="0"/>
        <v>0</v>
      </c>
      <c r="D5" s="43">
        <f t="shared" si="0"/>
        <v>0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si="0"/>
        <v>0</v>
      </c>
    </row>
    <row r="6" ht="28.5" customHeight="1" spans="1:9">
      <c r="A6" s="44" t="s">
        <v>144</v>
      </c>
      <c r="B6" s="43">
        <f>C6+D6+E6+F6+G6+H6+I6</f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</row>
    <row r="7" ht="28.5" customHeight="1" spans="1:9">
      <c r="A7" s="44" t="s">
        <v>145</v>
      </c>
      <c r="B7" s="43">
        <f>C7+D7+E7+F7+G7+H7+I7</f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</row>
    <row r="8" ht="28.5" customHeight="1" spans="1:9">
      <c r="A8" s="44" t="s">
        <v>146</v>
      </c>
      <c r="B8" s="43">
        <f>C8+D8+E8+F8+G8+H8+I8</f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</row>
    <row r="9" ht="28.5" customHeight="1" spans="1:9">
      <c r="A9" s="44" t="s">
        <v>147</v>
      </c>
      <c r="B9" s="43">
        <f t="shared" ref="B9:I9" si="1">B10+B11+B12+B13</f>
        <v>29915400</v>
      </c>
      <c r="C9" s="43">
        <f t="shared" si="1"/>
        <v>0</v>
      </c>
      <c r="D9" s="43">
        <f t="shared" si="1"/>
        <v>29915400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  <c r="I9" s="43">
        <f t="shared" si="1"/>
        <v>0</v>
      </c>
    </row>
    <row r="10" ht="28.5" customHeight="1" spans="1:9">
      <c r="A10" s="44" t="s">
        <v>148</v>
      </c>
      <c r="B10" s="43">
        <f>C10+D10+E10+F10+G10+H10+I10</f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ht="28.5" customHeight="1" spans="1:9">
      <c r="A11" s="44" t="s">
        <v>149</v>
      </c>
      <c r="B11" s="43">
        <f>C11+D11+E11+F11+G11+H11+I11</f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ht="28.5" customHeight="1" spans="1:9">
      <c r="A12" s="44" t="s">
        <v>150</v>
      </c>
      <c r="B12" s="43">
        <f>C12+D12+E12+F12+G12+H12+I12</f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</row>
    <row r="13" ht="28.5" customHeight="1" spans="1:9">
      <c r="A13" s="44" t="s">
        <v>151</v>
      </c>
      <c r="B13" s="43">
        <f>C13+D13+E13+F13+G13+H13+I13</f>
        <v>29915400</v>
      </c>
      <c r="C13" s="45">
        <v>0</v>
      </c>
      <c r="D13" s="45">
        <v>29915400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</row>
    <row r="14" ht="28.5" customHeight="1" spans="1:9">
      <c r="A14" s="44" t="s">
        <v>152</v>
      </c>
      <c r="B14" s="43">
        <f t="shared" ref="B14:I14" si="2">B17+B18+B19</f>
        <v>39575400</v>
      </c>
      <c r="C14" s="46">
        <f t="shared" si="2"/>
        <v>0</v>
      </c>
      <c r="D14" s="46">
        <f t="shared" si="2"/>
        <v>39575400</v>
      </c>
      <c r="E14" s="46">
        <f t="shared" si="2"/>
        <v>0</v>
      </c>
      <c r="F14" s="46">
        <f t="shared" si="2"/>
        <v>0</v>
      </c>
      <c r="G14" s="46">
        <f t="shared" si="2"/>
        <v>0</v>
      </c>
      <c r="H14" s="46">
        <f t="shared" si="2"/>
        <v>0</v>
      </c>
      <c r="I14" s="46">
        <f t="shared" si="2"/>
        <v>0</v>
      </c>
    </row>
    <row r="15" ht="28.5" customHeight="1" spans="1:9">
      <c r="A15" s="47" t="s">
        <v>153</v>
      </c>
      <c r="B15" s="48" t="s">
        <v>40</v>
      </c>
      <c r="C15" s="49" t="s">
        <v>154</v>
      </c>
      <c r="D15" s="49" t="s">
        <v>155</v>
      </c>
      <c r="E15" s="49" t="s">
        <v>156</v>
      </c>
      <c r="F15" s="49" t="s">
        <v>157</v>
      </c>
      <c r="G15" s="49" t="s">
        <v>158</v>
      </c>
      <c r="H15" s="49" t="s">
        <v>159</v>
      </c>
      <c r="I15" s="49" t="s">
        <v>160</v>
      </c>
    </row>
    <row r="16" ht="28.5" customHeight="1" spans="1:9">
      <c r="A16" s="50" t="s">
        <v>161</v>
      </c>
      <c r="B16" s="46">
        <f>C16+D16+E16+F16+G16+H16+I16</f>
        <v>39575400</v>
      </c>
      <c r="C16" s="51">
        <v>0</v>
      </c>
      <c r="D16" s="51">
        <v>39575400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ht="28.5" customHeight="1" spans="1:9">
      <c r="A17" s="52" t="s">
        <v>144</v>
      </c>
      <c r="B17" s="53">
        <f>C17+D17+E17+F17+G17+H17+I17</f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</row>
    <row r="18" ht="28.5" customHeight="1" spans="1:9">
      <c r="A18" s="44" t="s">
        <v>145</v>
      </c>
      <c r="B18" s="43">
        <f>C18+D18+E18+F18+G18+H18+I18</f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</row>
    <row r="19" ht="28.5" customHeight="1" spans="1:9">
      <c r="A19" s="44" t="s">
        <v>146</v>
      </c>
      <c r="B19" s="43">
        <f>C19+D19+E19+F19+G19+H19+I19</f>
        <v>39575400</v>
      </c>
      <c r="C19" s="45">
        <v>0</v>
      </c>
      <c r="D19" s="45">
        <v>39575400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</row>
    <row r="20" ht="28.5" customHeight="1" spans="1:9">
      <c r="A20" s="44" t="s">
        <v>162</v>
      </c>
      <c r="B20" s="43">
        <f t="shared" ref="B20:I20" si="3">B21+B22+B23</f>
        <v>0</v>
      </c>
      <c r="C20" s="43">
        <f t="shared" si="3"/>
        <v>0</v>
      </c>
      <c r="D20" s="43">
        <f t="shared" si="3"/>
        <v>0</v>
      </c>
      <c r="E20" s="43">
        <f t="shared" si="3"/>
        <v>0</v>
      </c>
      <c r="F20" s="43">
        <f t="shared" si="3"/>
        <v>0</v>
      </c>
      <c r="G20" s="43">
        <f t="shared" si="3"/>
        <v>0</v>
      </c>
      <c r="H20" s="43">
        <f t="shared" si="3"/>
        <v>0</v>
      </c>
      <c r="I20" s="43">
        <f t="shared" si="3"/>
        <v>0</v>
      </c>
    </row>
    <row r="21" ht="28.5" customHeight="1" spans="1:9">
      <c r="A21" s="44" t="s">
        <v>144</v>
      </c>
      <c r="B21" s="43">
        <f>C21+D21+E21+F21+G21+H21+I21</f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</row>
    <row r="22" ht="28.5" customHeight="1" spans="1:9">
      <c r="A22" s="44" t="s">
        <v>145</v>
      </c>
      <c r="B22" s="43">
        <f>C22+D22+E22+F22+G22+H22+I22</f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</row>
    <row r="23" ht="28.5" customHeight="1" spans="1:9">
      <c r="A23" s="44" t="s">
        <v>146</v>
      </c>
      <c r="B23" s="43">
        <f>C23+D23+E23+F23+G23+H23+I23</f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</row>
    <row r="24" ht="28.5" customHeight="1" spans="1:9">
      <c r="A24" s="36"/>
      <c r="B24" s="36"/>
      <c r="C24" s="36"/>
      <c r="D24" s="36"/>
      <c r="E24" s="36"/>
      <c r="F24" s="36"/>
      <c r="G24" s="36"/>
      <c r="H24" s="36"/>
      <c r="I24" s="37" t="s">
        <v>163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45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zoomScalePageLayoutView="60" workbookViewId="0">
      <pane topLeftCell="C22" activePane="bottomRight" state="frozen"/>
      <selection activeCell="A1" sqref="A1:I1"/>
    </sheetView>
  </sheetViews>
  <sheetFormatPr defaultColWidth="8" defaultRowHeight="14.25"/>
  <cols>
    <col min="1" max="1" width="52.4916666666667" style="1"/>
    <col min="2" max="5" width="22.9416666666667" style="1"/>
    <col min="6" max="6" width="24.5166666666667" style="1"/>
    <col min="7" max="9" width="22.9416666666667" style="1"/>
  </cols>
  <sheetData>
    <row r="1" ht="33" customHeight="1" spans="1:9">
      <c r="A1" s="14" t="s">
        <v>164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3"/>
      <c r="B2" s="3"/>
      <c r="C2" s="3"/>
      <c r="D2" s="3"/>
      <c r="E2" s="3"/>
      <c r="F2" s="3"/>
      <c r="G2" s="3"/>
      <c r="H2" s="3"/>
      <c r="I2" s="32" t="s">
        <v>165</v>
      </c>
    </row>
    <row r="3" ht="19.5" customHeight="1" spans="1:9">
      <c r="A3" s="16" t="s">
        <v>20</v>
      </c>
      <c r="B3" s="17"/>
      <c r="C3" s="17"/>
      <c r="D3" s="17"/>
      <c r="E3" s="17"/>
      <c r="F3" s="17"/>
      <c r="G3" s="18"/>
      <c r="H3" s="17"/>
      <c r="I3" s="33" t="s">
        <v>21</v>
      </c>
    </row>
    <row r="4" ht="37.5" customHeight="1" spans="1:9">
      <c r="A4" s="19" t="s">
        <v>22</v>
      </c>
      <c r="B4" s="19" t="s">
        <v>49</v>
      </c>
      <c r="C4" s="20" t="s">
        <v>50</v>
      </c>
      <c r="D4" s="20" t="s">
        <v>51</v>
      </c>
      <c r="E4" s="20" t="s">
        <v>52</v>
      </c>
      <c r="F4" s="20" t="s">
        <v>53</v>
      </c>
      <c r="G4" s="20" t="s">
        <v>54</v>
      </c>
      <c r="H4" s="19" t="s">
        <v>29</v>
      </c>
      <c r="I4" s="19" t="s">
        <v>30</v>
      </c>
    </row>
    <row r="5" ht="28.5" customHeight="1" spans="1:9">
      <c r="A5" s="21" t="s">
        <v>166</v>
      </c>
      <c r="B5" s="22">
        <f>C5+D5+E5+F5+G5+H5+I5</f>
        <v>8254460.37</v>
      </c>
      <c r="C5" s="22">
        <v>0</v>
      </c>
      <c r="D5" s="22">
        <v>8254460.37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</row>
    <row r="6" ht="28.5" customHeight="1" spans="1:9">
      <c r="A6" s="21" t="s">
        <v>167</v>
      </c>
      <c r="B6" s="22">
        <f>C6+E6+F6+G6+H6+I6</f>
        <v>0</v>
      </c>
      <c r="C6" s="23">
        <v>0</v>
      </c>
      <c r="D6" s="24" t="s">
        <v>40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ht="28.5" customHeight="1" spans="1:9">
      <c r="A7" s="21" t="s">
        <v>168</v>
      </c>
      <c r="B7" s="22">
        <f>C7+D7+E7+F7+G7+H7+I7</f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</row>
    <row r="8" ht="28.5" customHeight="1" spans="1:9">
      <c r="A8" s="21" t="s">
        <v>169</v>
      </c>
      <c r="B8" s="22">
        <f>C8+D8+E8+F8+G8+H8+I8</f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</row>
    <row r="9" ht="28.5" customHeight="1" spans="1:9">
      <c r="A9" s="25" t="s">
        <v>170</v>
      </c>
      <c r="B9" s="22">
        <f>C9+D9+E9+F9+G9+H9+I9</f>
        <v>8254460.37</v>
      </c>
      <c r="C9" s="23">
        <v>0</v>
      </c>
      <c r="D9" s="23">
        <v>8254460.37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</row>
    <row r="10" ht="28.5" customHeight="1" spans="1:9">
      <c r="A10" s="21" t="s">
        <v>171</v>
      </c>
      <c r="B10" s="22">
        <f>((B5-B6)-B7)-B8-B9</f>
        <v>0</v>
      </c>
      <c r="C10" s="22">
        <f>(((C5-C6)-C7)-C8)-C9</f>
        <v>0</v>
      </c>
      <c r="D10" s="22">
        <f>((D5-D7)-D8)-D9</f>
        <v>0</v>
      </c>
      <c r="E10" s="22">
        <f>(((E5-E6)-E7)-E8)-E9</f>
        <v>0</v>
      </c>
      <c r="F10" s="22">
        <f>(((F5-F6)-F7)-F8)-F9</f>
        <v>0</v>
      </c>
      <c r="G10" s="22">
        <f>(((G5-G6)-G7)-G8)-G9</f>
        <v>0</v>
      </c>
      <c r="H10" s="22">
        <f>(((H5-H6)-H7)-H8)-H9</f>
        <v>0</v>
      </c>
      <c r="I10" s="22">
        <f>(((I5-I6)-I7)-I8)-I9</f>
        <v>0</v>
      </c>
    </row>
    <row r="11" ht="28.5" customHeight="1" spans="1:9">
      <c r="A11" s="21" t="s">
        <v>172</v>
      </c>
      <c r="B11" s="22">
        <f>C11+D11+E11+F11+G11+H11+I11</f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</row>
    <row r="12" ht="28.5" customHeight="1" spans="1:9">
      <c r="A12" s="21" t="s">
        <v>173</v>
      </c>
      <c r="B12" s="22">
        <f>C12+D12+E12+F12+G12+H12+I12</f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</row>
    <row r="13" ht="28.5" customHeight="1" spans="1:9">
      <c r="A13" s="21" t="s">
        <v>174</v>
      </c>
      <c r="B13" s="22">
        <f>C13</f>
        <v>0</v>
      </c>
      <c r="C13" s="23">
        <v>0</v>
      </c>
      <c r="D13" s="26" t="s">
        <v>40</v>
      </c>
      <c r="E13" s="26" t="s">
        <v>40</v>
      </c>
      <c r="F13" s="26" t="s">
        <v>40</v>
      </c>
      <c r="G13" s="26" t="s">
        <v>40</v>
      </c>
      <c r="H13" s="26" t="s">
        <v>40</v>
      </c>
      <c r="I13" s="26" t="s">
        <v>40</v>
      </c>
    </row>
    <row r="14" ht="28.5" customHeight="1" spans="1:9">
      <c r="A14" s="21" t="s">
        <v>175</v>
      </c>
      <c r="B14" s="22">
        <f>F14</f>
        <v>0</v>
      </c>
      <c r="C14" s="26" t="s">
        <v>40</v>
      </c>
      <c r="D14" s="26" t="s">
        <v>40</v>
      </c>
      <c r="E14" s="26" t="s">
        <v>40</v>
      </c>
      <c r="F14" s="23">
        <v>0</v>
      </c>
      <c r="G14" s="26" t="s">
        <v>40</v>
      </c>
      <c r="H14" s="26" t="s">
        <v>40</v>
      </c>
      <c r="I14" s="26" t="s">
        <v>40</v>
      </c>
    </row>
    <row r="15" ht="30.75" customHeight="1" spans="1:9">
      <c r="A15" s="25" t="s">
        <v>176</v>
      </c>
      <c r="B15" s="22">
        <f>F15+G15</f>
        <v>0</v>
      </c>
      <c r="C15" s="26" t="s">
        <v>40</v>
      </c>
      <c r="D15" s="26" t="s">
        <v>40</v>
      </c>
      <c r="E15" s="26" t="s">
        <v>40</v>
      </c>
      <c r="F15" s="23">
        <v>0</v>
      </c>
      <c r="G15" s="23">
        <v>0</v>
      </c>
      <c r="H15" s="26" t="s">
        <v>40</v>
      </c>
      <c r="I15" s="26" t="s">
        <v>40</v>
      </c>
    </row>
    <row r="16" ht="30.75" customHeight="1" spans="1:9">
      <c r="A16" s="25" t="s">
        <v>177</v>
      </c>
      <c r="B16" s="22">
        <f>F16+G16</f>
        <v>0</v>
      </c>
      <c r="C16" s="26" t="s">
        <v>40</v>
      </c>
      <c r="D16" s="26" t="s">
        <v>40</v>
      </c>
      <c r="E16" s="26" t="s">
        <v>40</v>
      </c>
      <c r="F16" s="27">
        <v>0</v>
      </c>
      <c r="G16" s="27">
        <v>0</v>
      </c>
      <c r="H16" s="26" t="s">
        <v>40</v>
      </c>
      <c r="I16" s="24" t="s">
        <v>40</v>
      </c>
    </row>
    <row r="17" ht="28.5" customHeight="1" spans="1:9">
      <c r="A17" s="21" t="s">
        <v>178</v>
      </c>
      <c r="B17" s="22">
        <f>I17</f>
        <v>0</v>
      </c>
      <c r="C17" s="28" t="s">
        <v>40</v>
      </c>
      <c r="D17" s="28" t="s">
        <v>40</v>
      </c>
      <c r="E17" s="28" t="s">
        <v>40</v>
      </c>
      <c r="F17" s="28" t="s">
        <v>40</v>
      </c>
      <c r="G17" s="28" t="s">
        <v>40</v>
      </c>
      <c r="H17" s="28" t="s">
        <v>40</v>
      </c>
      <c r="I17" s="23">
        <v>0</v>
      </c>
    </row>
    <row r="18" ht="28.5" customHeight="1" spans="1:9">
      <c r="A18" s="21" t="s">
        <v>179</v>
      </c>
      <c r="B18" s="22">
        <f>B11-B12-B13-B14-B15-B16-B17</f>
        <v>0</v>
      </c>
      <c r="C18" s="22">
        <f>C11-C12-C13</f>
        <v>0</v>
      </c>
      <c r="D18" s="22">
        <f>D11-D12</f>
        <v>0</v>
      </c>
      <c r="E18" s="22">
        <f>E11-E12</f>
        <v>0</v>
      </c>
      <c r="F18" s="22">
        <f>F11-F12-F14-F15-F16</f>
        <v>0</v>
      </c>
      <c r="G18" s="22">
        <f>G11-G12-G15-G16</f>
        <v>0</v>
      </c>
      <c r="H18" s="22">
        <f>H11-H12</f>
        <v>0</v>
      </c>
      <c r="I18" s="22">
        <f>I11-I12-I17</f>
        <v>0</v>
      </c>
    </row>
    <row r="19" ht="28.5" customHeight="1" spans="1:9">
      <c r="A19" s="21" t="s">
        <v>180</v>
      </c>
      <c r="B19" s="22">
        <f>C19+D19+E19+F19+G19+H19+I19</f>
        <v>408835577.85</v>
      </c>
      <c r="C19" s="22">
        <v>0</v>
      </c>
      <c r="D19" s="22">
        <v>408835577.85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</row>
    <row r="20" ht="28.5" customHeight="1" spans="1:9">
      <c r="A20" s="21" t="s">
        <v>181</v>
      </c>
      <c r="B20" s="22">
        <f>C20+D20</f>
        <v>408835577.85</v>
      </c>
      <c r="C20" s="23">
        <v>0</v>
      </c>
      <c r="D20" s="23">
        <v>408835577.85</v>
      </c>
      <c r="E20" s="26" t="s">
        <v>40</v>
      </c>
      <c r="F20" s="26" t="s">
        <v>40</v>
      </c>
      <c r="G20" s="26" t="s">
        <v>40</v>
      </c>
      <c r="H20" s="26" t="s">
        <v>40</v>
      </c>
      <c r="I20" s="26" t="s">
        <v>40</v>
      </c>
    </row>
    <row r="21" ht="28.5" customHeight="1" spans="1:9">
      <c r="A21" s="21" t="s">
        <v>182</v>
      </c>
      <c r="B21" s="22">
        <f>F21+G21</f>
        <v>0</v>
      </c>
      <c r="C21" s="26" t="s">
        <v>40</v>
      </c>
      <c r="D21" s="26" t="s">
        <v>40</v>
      </c>
      <c r="E21" s="26" t="s">
        <v>40</v>
      </c>
      <c r="F21" s="23">
        <v>0</v>
      </c>
      <c r="G21" s="23">
        <v>0</v>
      </c>
      <c r="H21" s="26" t="s">
        <v>40</v>
      </c>
      <c r="I21" s="26" t="s">
        <v>40</v>
      </c>
    </row>
    <row r="22" ht="28.5" customHeight="1" spans="1:9">
      <c r="A22" s="21" t="s">
        <v>183</v>
      </c>
      <c r="B22" s="22">
        <f>F22+G22</f>
        <v>0</v>
      </c>
      <c r="C22" s="26" t="s">
        <v>40</v>
      </c>
      <c r="D22" s="26" t="s">
        <v>40</v>
      </c>
      <c r="E22" s="26" t="s">
        <v>40</v>
      </c>
      <c r="F22" s="23">
        <v>0</v>
      </c>
      <c r="G22" s="23">
        <v>0</v>
      </c>
      <c r="H22" s="26" t="s">
        <v>40</v>
      </c>
      <c r="I22" s="26" t="s">
        <v>40</v>
      </c>
    </row>
    <row r="23" ht="28.5" customHeight="1" spans="1:9">
      <c r="A23" s="21" t="s">
        <v>184</v>
      </c>
      <c r="B23" s="22">
        <f>F23+G23</f>
        <v>0</v>
      </c>
      <c r="C23" s="26" t="s">
        <v>40</v>
      </c>
      <c r="D23" s="26" t="s">
        <v>40</v>
      </c>
      <c r="E23" s="26" t="s">
        <v>40</v>
      </c>
      <c r="F23" s="23">
        <v>0</v>
      </c>
      <c r="G23" s="23">
        <v>0</v>
      </c>
      <c r="H23" s="26" t="s">
        <v>40</v>
      </c>
      <c r="I23" s="26" t="s">
        <v>40</v>
      </c>
    </row>
    <row r="24" ht="28.5" customHeight="1" spans="1:9">
      <c r="A24" s="21" t="s">
        <v>185</v>
      </c>
      <c r="B24" s="22">
        <f>F24+G24+H24</f>
        <v>0</v>
      </c>
      <c r="C24" s="26" t="s">
        <v>40</v>
      </c>
      <c r="D24" s="26" t="s">
        <v>40</v>
      </c>
      <c r="E24" s="26" t="s">
        <v>40</v>
      </c>
      <c r="F24" s="23">
        <v>0</v>
      </c>
      <c r="G24" s="23">
        <v>0</v>
      </c>
      <c r="H24" s="23">
        <v>0</v>
      </c>
      <c r="I24" s="26" t="s">
        <v>40</v>
      </c>
    </row>
    <row r="25" ht="28.5" customHeight="1" spans="1:9">
      <c r="A25" s="21" t="s">
        <v>186</v>
      </c>
      <c r="B25" s="22">
        <f>((((B19-B20)-B21)-B22)-B23)-B24</f>
        <v>0</v>
      </c>
      <c r="C25" s="22">
        <f>C19-C20</f>
        <v>0</v>
      </c>
      <c r="D25" s="22">
        <f>D19-D20</f>
        <v>0</v>
      </c>
      <c r="E25" s="22">
        <f>E19</f>
        <v>0</v>
      </c>
      <c r="F25" s="22">
        <f>F19-F21-F22-F23-F24</f>
        <v>0</v>
      </c>
      <c r="G25" s="22">
        <f>G19-G21-G22-G23-G24</f>
        <v>0</v>
      </c>
      <c r="H25" s="22">
        <f>H19-H24</f>
        <v>0</v>
      </c>
      <c r="I25" s="22">
        <f>I19</f>
        <v>0</v>
      </c>
    </row>
    <row r="26" ht="28.5" customHeight="1" spans="1:9">
      <c r="A26" s="21" t="s">
        <v>187</v>
      </c>
      <c r="B26" s="22">
        <f>C26+D26+E26+F26+G26+H26+I26</f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</row>
    <row r="27" ht="28.5" customHeight="1" spans="1:9">
      <c r="A27" s="21" t="s">
        <v>188</v>
      </c>
      <c r="B27" s="22">
        <f>C27+D27</f>
        <v>0</v>
      </c>
      <c r="C27" s="23">
        <v>0</v>
      </c>
      <c r="D27" s="23">
        <v>0</v>
      </c>
      <c r="E27" s="26" t="s">
        <v>40</v>
      </c>
      <c r="F27" s="26" t="s">
        <v>40</v>
      </c>
      <c r="G27" s="26" t="s">
        <v>40</v>
      </c>
      <c r="H27" s="26" t="s">
        <v>40</v>
      </c>
      <c r="I27" s="26" t="s">
        <v>40</v>
      </c>
    </row>
    <row r="28" ht="28.5" customHeight="1" spans="1:9">
      <c r="A28" s="21" t="s">
        <v>189</v>
      </c>
      <c r="B28" s="22">
        <f>F28+G28</f>
        <v>0</v>
      </c>
      <c r="C28" s="26" t="s">
        <v>40</v>
      </c>
      <c r="D28" s="26" t="s">
        <v>40</v>
      </c>
      <c r="E28" s="26" t="s">
        <v>40</v>
      </c>
      <c r="F28" s="23">
        <v>0</v>
      </c>
      <c r="G28" s="23">
        <v>0</v>
      </c>
      <c r="H28" s="26" t="s">
        <v>40</v>
      </c>
      <c r="I28" s="26" t="s">
        <v>40</v>
      </c>
    </row>
    <row r="29" ht="28.5" customHeight="1" spans="1:9">
      <c r="A29" s="21" t="s">
        <v>190</v>
      </c>
      <c r="B29" s="22">
        <f>G29</f>
        <v>0</v>
      </c>
      <c r="C29" s="24" t="s">
        <v>40</v>
      </c>
      <c r="D29" s="24" t="s">
        <v>40</v>
      </c>
      <c r="E29" s="24" t="s">
        <v>40</v>
      </c>
      <c r="F29" s="24" t="s">
        <v>40</v>
      </c>
      <c r="G29" s="23">
        <v>0</v>
      </c>
      <c r="H29" s="24" t="s">
        <v>40</v>
      </c>
      <c r="I29" s="24" t="s">
        <v>40</v>
      </c>
    </row>
    <row r="30" ht="28.5" customHeight="1" spans="1:9">
      <c r="A30" s="21" t="s">
        <v>191</v>
      </c>
      <c r="B30" s="22">
        <f>F30+G30+H30</f>
        <v>0</v>
      </c>
      <c r="C30" s="26" t="s">
        <v>40</v>
      </c>
      <c r="D30" s="26" t="s">
        <v>40</v>
      </c>
      <c r="E30" s="26" t="s">
        <v>40</v>
      </c>
      <c r="F30" s="23">
        <v>0</v>
      </c>
      <c r="G30" s="23">
        <v>0</v>
      </c>
      <c r="H30" s="23">
        <v>0</v>
      </c>
      <c r="I30" s="26" t="s">
        <v>40</v>
      </c>
    </row>
    <row r="31" ht="27" customHeight="1" spans="1:9">
      <c r="A31" s="21" t="s">
        <v>171</v>
      </c>
      <c r="B31" s="22">
        <f>(((B26-B27)-B28)-B29)-B30</f>
        <v>0</v>
      </c>
      <c r="C31" s="22">
        <f>C26-C27</f>
        <v>0</v>
      </c>
      <c r="D31" s="22">
        <f>D26-D27</f>
        <v>0</v>
      </c>
      <c r="E31" s="22">
        <f>E26</f>
        <v>0</v>
      </c>
      <c r="F31" s="22">
        <f>F26-F28-F30</f>
        <v>0</v>
      </c>
      <c r="G31" s="22">
        <f>G26-G28-G29-G30</f>
        <v>0</v>
      </c>
      <c r="H31" s="22">
        <f>H26-H30</f>
        <v>0</v>
      </c>
      <c r="I31" s="22">
        <f>I26</f>
        <v>0</v>
      </c>
    </row>
    <row r="32" ht="28.5" customHeight="1" spans="1:9">
      <c r="A32" s="29"/>
      <c r="B32" s="30"/>
      <c r="C32" s="30"/>
      <c r="D32" s="30"/>
      <c r="E32" s="30"/>
      <c r="F32" s="30"/>
      <c r="G32" s="31"/>
      <c r="H32" s="30"/>
      <c r="I32" s="34" t="s">
        <v>192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zoomScalePageLayoutView="60" workbookViewId="0">
      <selection activeCell="D16" sqref="D16"/>
    </sheetView>
  </sheetViews>
  <sheetFormatPr defaultColWidth="8" defaultRowHeight="14.25" outlineLevelCol="5"/>
  <cols>
    <col min="1" max="6" width="30.6916666666667" style="1"/>
  </cols>
  <sheetData>
    <row r="1" ht="56.25" customHeight="1" spans="1:6">
      <c r="A1" s="2" t="s">
        <v>193</v>
      </c>
      <c r="B1" s="3"/>
      <c r="C1" s="3"/>
      <c r="D1" s="3"/>
      <c r="E1" s="3"/>
      <c r="F1" s="3"/>
    </row>
    <row r="2" ht="19.5" customHeight="1" spans="1:6">
      <c r="A2" s="4" t="s">
        <v>20</v>
      </c>
      <c r="B2" s="5"/>
      <c r="C2" s="5"/>
      <c r="D2" s="5"/>
      <c r="E2" s="5"/>
      <c r="F2" s="6" t="s">
        <v>194</v>
      </c>
    </row>
    <row r="3" ht="72" customHeight="1" spans="1:6">
      <c r="A3" s="7" t="s">
        <v>195</v>
      </c>
      <c r="B3" s="8" t="s">
        <v>196</v>
      </c>
      <c r="C3" s="8" t="s">
        <v>197</v>
      </c>
      <c r="D3" s="8" t="s">
        <v>198</v>
      </c>
      <c r="E3" s="8" t="s">
        <v>199</v>
      </c>
      <c r="F3" s="8" t="s">
        <v>200</v>
      </c>
    </row>
    <row r="4" ht="36.75" customHeight="1" spans="1:6">
      <c r="A4" s="9" t="s">
        <v>201</v>
      </c>
      <c r="B4" s="10">
        <v>0</v>
      </c>
      <c r="C4" s="10">
        <v>0</v>
      </c>
      <c r="D4" s="10">
        <v>0</v>
      </c>
      <c r="E4" s="10">
        <v>0</v>
      </c>
      <c r="F4" s="11">
        <v>0</v>
      </c>
    </row>
    <row r="5" ht="36.75" customHeight="1" spans="1:6">
      <c r="A5" s="9" t="s">
        <v>202</v>
      </c>
      <c r="B5" s="10">
        <v>0</v>
      </c>
      <c r="C5" s="10">
        <v>0</v>
      </c>
      <c r="D5" s="10">
        <v>0</v>
      </c>
      <c r="E5" s="11">
        <v>0</v>
      </c>
      <c r="F5" s="11">
        <v>1</v>
      </c>
    </row>
    <row r="6" ht="36.75" customHeight="1" spans="1:6">
      <c r="A6" s="9" t="s">
        <v>203</v>
      </c>
      <c r="B6" s="10">
        <v>0</v>
      </c>
      <c r="C6" s="10">
        <v>0</v>
      </c>
      <c r="D6" s="10">
        <v>0</v>
      </c>
      <c r="E6" s="11">
        <v>0</v>
      </c>
      <c r="F6" s="11">
        <v>0</v>
      </c>
    </row>
    <row r="7" ht="36.75" customHeight="1" spans="1:6">
      <c r="A7" s="9" t="s">
        <v>204</v>
      </c>
      <c r="B7" s="10">
        <v>0</v>
      </c>
      <c r="C7" s="10">
        <v>0</v>
      </c>
      <c r="D7" s="10">
        <v>0</v>
      </c>
      <c r="E7" s="11">
        <v>0</v>
      </c>
      <c r="F7" s="11">
        <v>0</v>
      </c>
    </row>
    <row r="8" ht="36.75" customHeight="1" spans="1:6">
      <c r="A8" s="9" t="s">
        <v>205</v>
      </c>
      <c r="B8" s="10">
        <v>0</v>
      </c>
      <c r="C8" s="10">
        <v>0</v>
      </c>
      <c r="D8" s="10">
        <v>0</v>
      </c>
      <c r="E8" s="11">
        <v>0</v>
      </c>
      <c r="F8" s="11">
        <v>0</v>
      </c>
    </row>
    <row r="9" ht="36.75" customHeight="1" spans="1:6">
      <c r="A9" s="9" t="s">
        <v>206</v>
      </c>
      <c r="B9" s="10">
        <v>0</v>
      </c>
      <c r="C9" s="10">
        <v>0</v>
      </c>
      <c r="D9" s="10">
        <v>0</v>
      </c>
      <c r="E9" s="11">
        <v>0</v>
      </c>
      <c r="F9" s="11">
        <v>0</v>
      </c>
    </row>
    <row r="10" ht="36.75" customHeight="1" spans="1:6">
      <c r="A10" s="9" t="s">
        <v>207</v>
      </c>
      <c r="B10" s="10">
        <v>0</v>
      </c>
      <c r="C10" s="10">
        <v>0</v>
      </c>
      <c r="D10" s="10">
        <v>0</v>
      </c>
      <c r="E10" s="11">
        <v>0</v>
      </c>
      <c r="F10" s="11">
        <v>0</v>
      </c>
    </row>
    <row r="11" ht="27.75" customHeight="1" spans="1:6">
      <c r="A11" s="12"/>
      <c r="B11" s="12"/>
      <c r="C11" s="12"/>
      <c r="D11" s="12"/>
      <c r="E11" s="12"/>
      <c r="F11" s="13" t="s">
        <v>208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236111111111111"/>
  <pageSetup paperSize="9" scale="69" pageOrder="overThenDown" orientation="landscape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资产负债表</vt:lpstr>
      <vt:lpstr>收支总表</vt:lpstr>
      <vt:lpstr>城乡居民养老保险收支表</vt:lpstr>
      <vt:lpstr>财政专户资产负债表</vt:lpstr>
      <vt:lpstr>财政专户收支表</vt:lpstr>
      <vt:lpstr>财政对社会保险基金补助情况表</vt:lpstr>
      <vt:lpstr>社会保险补充资料表续</vt:lpstr>
      <vt:lpstr>社会保险统筹情况表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但行好事，莫问前程</cp:lastModifiedBy>
  <dcterms:created xsi:type="dcterms:W3CDTF">2024-09-04T17:32:00Z</dcterms:created>
  <dcterms:modified xsi:type="dcterms:W3CDTF">2024-09-10T01:01:21Z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24660348033D482986A9776521FB39DB_13</vt:lpwstr>
  </property>
  <property fmtid="{D5CDD505-2E9C-101B-9397-08002B2CF9AE}" pid="3" name="KSOProductBuildVer">
    <vt:lpwstr>2052-12.1.0.17857</vt:lpwstr>
  </property>
</Properties>
</file>