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definedNames>
    <definedName name="_xlnm.Print_Titles" localSheetId="0">Sheet1!$2:$3</definedName>
    <definedName name="_xlnm.Print_Area" localSheetId="0">Sheet1!$A$1:$P$22</definedName>
  </definedNames>
  <calcPr calcId="144525"/>
</workbook>
</file>

<file path=xl/sharedStrings.xml><?xml version="1.0" encoding="utf-8"?>
<sst xmlns="http://schemas.openxmlformats.org/spreadsheetml/2006/main" count="141" uniqueCount="67">
  <si>
    <t>7-2、市政基础设施建设工程   示范区市政道路</t>
  </si>
  <si>
    <t>序号</t>
  </si>
  <si>
    <t>道路名称</t>
  </si>
  <si>
    <t>起止位置</t>
  </si>
  <si>
    <t>长度
(m)</t>
  </si>
  <si>
    <t>红线宽
(m)</t>
  </si>
  <si>
    <t>建设内容</t>
  </si>
  <si>
    <t>道路投资（万元）</t>
  </si>
  <si>
    <t>红线内绿化投资
（万元）</t>
  </si>
  <si>
    <t>总投资
（万元）</t>
  </si>
  <si>
    <t>2022年计划投资
（万元）</t>
  </si>
  <si>
    <t>资金来源</t>
  </si>
  <si>
    <t>责任单位</t>
  </si>
  <si>
    <t>开工
时间</t>
  </si>
  <si>
    <t>竣工
时间</t>
  </si>
  <si>
    <t>2022年形象进度</t>
  </si>
  <si>
    <t>起</t>
  </si>
  <si>
    <t>止</t>
  </si>
  <si>
    <t>总  计</t>
  </si>
  <si>
    <t xml:space="preserve"> </t>
  </si>
  <si>
    <t>一</t>
  </si>
  <si>
    <t>续建项目</t>
  </si>
  <si>
    <t>白河大道</t>
  </si>
  <si>
    <t>月季大道</t>
  </si>
  <si>
    <t>迎宾大道</t>
  </si>
  <si>
    <t>道路、排水、照 明、绿化、桥梁 、附属设施</t>
  </si>
  <si>
    <t>示范区管委会投资</t>
  </si>
  <si>
    <t>一体化示范区管委会</t>
  </si>
  <si>
    <t>2022.10</t>
  </si>
  <si>
    <t>2023.09</t>
  </si>
  <si>
    <t>雨污水完成  路床完成</t>
  </si>
  <si>
    <t>黄河路北延</t>
  </si>
  <si>
    <t>带状公园</t>
  </si>
  <si>
    <t>康盛路</t>
  </si>
  <si>
    <t>2022.11</t>
  </si>
  <si>
    <t>雨污水完成</t>
  </si>
  <si>
    <t>长江路北延</t>
  </si>
  <si>
    <t>信臣北一路</t>
  </si>
  <si>
    <t>长江路</t>
  </si>
  <si>
    <t>东外环</t>
  </si>
  <si>
    <t>信臣南一路</t>
  </si>
  <si>
    <t>2022.9</t>
  </si>
  <si>
    <t>二</t>
  </si>
  <si>
    <t>新建项目</t>
  </si>
  <si>
    <t>新区大道北一路</t>
  </si>
  <si>
    <t>黄河路</t>
  </si>
  <si>
    <t>东环西一路</t>
  </si>
  <si>
    <t>菱新路</t>
  </si>
  <si>
    <t>信臣南二路</t>
  </si>
  <si>
    <t>北外环</t>
  </si>
  <si>
    <t>东外环西一路</t>
  </si>
  <si>
    <t>新区大道</t>
  </si>
  <si>
    <t>信臣北二路</t>
  </si>
  <si>
    <t>三</t>
  </si>
  <si>
    <t>断头路</t>
  </si>
  <si>
    <t>珠江南一路</t>
  </si>
  <si>
    <t>经十路</t>
  </si>
  <si>
    <t>经十三路</t>
  </si>
  <si>
    <t>雨污水完成、路床完成</t>
  </si>
  <si>
    <t>溧源东一路</t>
  </si>
  <si>
    <t>珠江路</t>
  </si>
  <si>
    <t>黄河大道</t>
  </si>
  <si>
    <t>白河桥</t>
  </si>
  <si>
    <t>机场南四路</t>
  </si>
  <si>
    <t>道路、排水、照 明、绿化、附属设施</t>
  </si>
  <si>
    <t>2022.12</t>
  </si>
  <si>
    <t>完成前期
工作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</si>
</sst>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topLeftCell="A13" workbookViewId="0">
      <selection activeCell="P20" sqref="P20"/>
    </sheetView>
  </sheetViews>
  <sheetFormatPr defaultColWidth="9" defaultRowHeight="13.5"/>
  <cols>
    <col min="1" max="1" width="3.5" customWidth="1"/>
    <col min="2" max="2" width="8.63333333333333" customWidth="1"/>
    <col min="3" max="3" width="8.38333333333333" customWidth="1"/>
    <col min="4" max="4" width="7.88333333333333" customWidth="1"/>
    <col min="5" max="5" width="7.38333333333333" customWidth="1"/>
    <col min="6" max="6" width="7" customWidth="1"/>
    <col min="7" max="7" width="17.25" style="1" customWidth="1"/>
    <col min="8" max="8" width="9.25"/>
    <col min="10" max="11" width="9.38333333333333"/>
    <col min="12" max="12" width="8.38333333333333" customWidth="1"/>
    <col min="13" max="13" width="8.88333333333333" customWidth="1"/>
    <col min="14" max="15" width="7.13333333333333" customWidth="1"/>
    <col min="16" max="16" width="7.75" customWidth="1"/>
    <col min="18" max="18" width="10.375"/>
    <col min="19" max="19" width="9.66666666666667"/>
    <col min="21" max="21" width="12.625"/>
  </cols>
  <sheetData>
    <row r="1" ht="4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7" customHeight="1" spans="1:16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7" t="s">
        <v>13</v>
      </c>
      <c r="O2" s="7" t="s">
        <v>14</v>
      </c>
      <c r="P2" s="8" t="s">
        <v>15</v>
      </c>
    </row>
    <row r="3" ht="21" customHeight="1" spans="1:16">
      <c r="A3" s="3"/>
      <c r="B3" s="3"/>
      <c r="C3" s="3" t="s">
        <v>16</v>
      </c>
      <c r="D3" s="3" t="s">
        <v>17</v>
      </c>
      <c r="E3" s="3"/>
      <c r="F3" s="3"/>
      <c r="G3" s="3"/>
      <c r="H3" s="3"/>
      <c r="I3" s="3"/>
      <c r="J3" s="3"/>
      <c r="K3" s="3"/>
      <c r="L3" s="3"/>
      <c r="M3" s="3"/>
      <c r="N3" s="7"/>
      <c r="O3" s="7"/>
      <c r="P3" s="9"/>
    </row>
    <row r="4" ht="34" customHeight="1" spans="1:16">
      <c r="A4" s="3"/>
      <c r="B4" s="3" t="s">
        <v>18</v>
      </c>
      <c r="C4" s="3"/>
      <c r="D4" s="3"/>
      <c r="E4" s="3">
        <f t="shared" ref="E4:K4" si="0">E5+E11+E17</f>
        <v>17193</v>
      </c>
      <c r="F4" s="3" t="s">
        <v>19</v>
      </c>
      <c r="G4" s="3"/>
      <c r="H4" s="3">
        <f t="shared" si="0"/>
        <v>69145</v>
      </c>
      <c r="I4" s="3">
        <f t="shared" si="0"/>
        <v>14945</v>
      </c>
      <c r="J4" s="3">
        <f t="shared" si="0"/>
        <v>84090</v>
      </c>
      <c r="K4" s="3">
        <f t="shared" si="0"/>
        <v>25127</v>
      </c>
      <c r="L4" s="3"/>
      <c r="M4" s="3"/>
      <c r="N4" s="7"/>
      <c r="O4" s="10"/>
      <c r="P4" s="3"/>
    </row>
    <row r="5" ht="30" customHeight="1" spans="1:16">
      <c r="A5" s="3" t="s">
        <v>20</v>
      </c>
      <c r="B5" s="3" t="s">
        <v>21</v>
      </c>
      <c r="C5" s="3"/>
      <c r="D5" s="3"/>
      <c r="E5" s="3">
        <f t="shared" ref="E5:K5" si="1">SUM(E6:E10)</f>
        <v>7831</v>
      </c>
      <c r="F5" s="3"/>
      <c r="G5" s="3"/>
      <c r="H5" s="3">
        <f t="shared" si="1"/>
        <v>31680</v>
      </c>
      <c r="I5" s="3">
        <f t="shared" si="1"/>
        <v>5620</v>
      </c>
      <c r="J5" s="3">
        <f t="shared" si="1"/>
        <v>37300</v>
      </c>
      <c r="K5" s="3">
        <f t="shared" si="1"/>
        <v>11190</v>
      </c>
      <c r="L5" s="3"/>
      <c r="M5" s="3"/>
      <c r="N5" s="7"/>
      <c r="O5" s="10"/>
      <c r="P5" s="3"/>
    </row>
    <row r="6" ht="36" customHeight="1" spans="1:16">
      <c r="A6" s="4">
        <v>1</v>
      </c>
      <c r="B6" s="4" t="s">
        <v>22</v>
      </c>
      <c r="C6" s="4" t="s">
        <v>23</v>
      </c>
      <c r="D6" s="4" t="s">
        <v>24</v>
      </c>
      <c r="E6" s="4">
        <v>1700</v>
      </c>
      <c r="F6" s="4">
        <v>50</v>
      </c>
      <c r="G6" s="4" t="s">
        <v>25</v>
      </c>
      <c r="H6" s="4">
        <v>7500</v>
      </c>
      <c r="I6" s="4">
        <v>1500</v>
      </c>
      <c r="J6" s="4">
        <v>9000</v>
      </c>
      <c r="K6" s="4">
        <f t="shared" ref="K6:K10" si="2">J6*0.3</f>
        <v>2700</v>
      </c>
      <c r="L6" s="4" t="s">
        <v>26</v>
      </c>
      <c r="M6" s="11" t="s">
        <v>27</v>
      </c>
      <c r="N6" s="12" t="s">
        <v>28</v>
      </c>
      <c r="O6" s="12" t="s">
        <v>29</v>
      </c>
      <c r="P6" s="13" t="s">
        <v>30</v>
      </c>
    </row>
    <row r="7" ht="36" customHeight="1" spans="1:16">
      <c r="A7" s="4">
        <v>2</v>
      </c>
      <c r="B7" s="4" t="s">
        <v>31</v>
      </c>
      <c r="C7" s="4" t="s">
        <v>32</v>
      </c>
      <c r="D7" s="4" t="s">
        <v>33</v>
      </c>
      <c r="E7" s="4">
        <v>1600</v>
      </c>
      <c r="F7" s="4">
        <v>60</v>
      </c>
      <c r="G7" s="4" t="s">
        <v>25</v>
      </c>
      <c r="H7" s="4">
        <v>8280</v>
      </c>
      <c r="I7" s="4">
        <v>1720</v>
      </c>
      <c r="J7" s="4">
        <v>10000</v>
      </c>
      <c r="K7" s="4">
        <f t="shared" si="2"/>
        <v>3000</v>
      </c>
      <c r="L7" s="4" t="s">
        <v>26</v>
      </c>
      <c r="M7" s="11" t="s">
        <v>27</v>
      </c>
      <c r="N7" s="12" t="s">
        <v>34</v>
      </c>
      <c r="O7" s="12" t="s">
        <v>29</v>
      </c>
      <c r="P7" s="13" t="s">
        <v>35</v>
      </c>
    </row>
    <row r="8" ht="36" customHeight="1" spans="1:16">
      <c r="A8" s="4">
        <v>3</v>
      </c>
      <c r="B8" s="4" t="s">
        <v>36</v>
      </c>
      <c r="C8" s="4" t="s">
        <v>32</v>
      </c>
      <c r="D8" s="4" t="s">
        <v>33</v>
      </c>
      <c r="E8" s="4">
        <v>1531</v>
      </c>
      <c r="F8" s="4">
        <v>60</v>
      </c>
      <c r="G8" s="4" t="s">
        <v>25</v>
      </c>
      <c r="H8" s="4">
        <v>8300</v>
      </c>
      <c r="I8" s="4">
        <v>1700</v>
      </c>
      <c r="J8" s="4">
        <v>10000</v>
      </c>
      <c r="K8" s="4">
        <f t="shared" si="2"/>
        <v>3000</v>
      </c>
      <c r="L8" s="4" t="s">
        <v>26</v>
      </c>
      <c r="M8" s="11" t="s">
        <v>27</v>
      </c>
      <c r="N8" s="12" t="s">
        <v>34</v>
      </c>
      <c r="O8" s="12" t="s">
        <v>29</v>
      </c>
      <c r="P8" s="13" t="s">
        <v>35</v>
      </c>
    </row>
    <row r="9" ht="36" customHeight="1" spans="1:16">
      <c r="A9" s="4">
        <v>4</v>
      </c>
      <c r="B9" s="4" t="s">
        <v>37</v>
      </c>
      <c r="C9" s="5" t="s">
        <v>38</v>
      </c>
      <c r="D9" s="5" t="s">
        <v>39</v>
      </c>
      <c r="E9" s="5">
        <v>1400</v>
      </c>
      <c r="F9" s="4">
        <v>36</v>
      </c>
      <c r="G9" s="4" t="s">
        <v>25</v>
      </c>
      <c r="H9" s="5">
        <v>3500</v>
      </c>
      <c r="I9" s="5">
        <v>300</v>
      </c>
      <c r="J9" s="5">
        <v>3800</v>
      </c>
      <c r="K9" s="4">
        <f t="shared" si="2"/>
        <v>1140</v>
      </c>
      <c r="L9" s="4" t="s">
        <v>26</v>
      </c>
      <c r="M9" s="11" t="s">
        <v>27</v>
      </c>
      <c r="N9" s="14" t="s">
        <v>28</v>
      </c>
      <c r="O9" s="12" t="s">
        <v>29</v>
      </c>
      <c r="P9" s="13" t="s">
        <v>30</v>
      </c>
    </row>
    <row r="10" ht="36" customHeight="1" spans="1:16">
      <c r="A10" s="4">
        <v>5</v>
      </c>
      <c r="B10" s="4" t="s">
        <v>40</v>
      </c>
      <c r="C10" s="5" t="s">
        <v>38</v>
      </c>
      <c r="D10" s="5" t="s">
        <v>39</v>
      </c>
      <c r="E10" s="5">
        <v>1600</v>
      </c>
      <c r="F10" s="4">
        <v>36</v>
      </c>
      <c r="G10" s="4" t="s">
        <v>25</v>
      </c>
      <c r="H10" s="5">
        <v>4100</v>
      </c>
      <c r="I10" s="5">
        <v>400</v>
      </c>
      <c r="J10" s="5">
        <v>4500</v>
      </c>
      <c r="K10" s="4">
        <f t="shared" si="2"/>
        <v>1350</v>
      </c>
      <c r="L10" s="4" t="s">
        <v>26</v>
      </c>
      <c r="M10" s="11" t="s">
        <v>27</v>
      </c>
      <c r="N10" s="14" t="s">
        <v>41</v>
      </c>
      <c r="O10" s="12" t="s">
        <v>29</v>
      </c>
      <c r="P10" s="13" t="s">
        <v>30</v>
      </c>
    </row>
    <row r="11" ht="36" customHeight="1" spans="1:16">
      <c r="A11" s="3" t="s">
        <v>42</v>
      </c>
      <c r="B11" s="3" t="s">
        <v>43</v>
      </c>
      <c r="C11" s="3"/>
      <c r="D11" s="3"/>
      <c r="E11" s="3">
        <f t="shared" ref="E11:K11" si="3">SUM(E12:E16)</f>
        <v>4180</v>
      </c>
      <c r="F11" s="3"/>
      <c r="G11" s="3"/>
      <c r="H11" s="3">
        <f t="shared" si="3"/>
        <v>14768</v>
      </c>
      <c r="I11" s="3">
        <f t="shared" si="3"/>
        <v>1532</v>
      </c>
      <c r="J11" s="3">
        <f t="shared" si="3"/>
        <v>16300</v>
      </c>
      <c r="K11" s="3">
        <f t="shared" si="3"/>
        <v>4790</v>
      </c>
      <c r="L11" s="3"/>
      <c r="M11" s="15"/>
      <c r="N11" s="7"/>
      <c r="O11" s="16"/>
      <c r="P11" s="3"/>
    </row>
    <row r="12" ht="36" customHeight="1" spans="1:16">
      <c r="A12" s="4">
        <v>6</v>
      </c>
      <c r="B12" s="4" t="s">
        <v>44</v>
      </c>
      <c r="C12" s="4" t="s">
        <v>45</v>
      </c>
      <c r="D12" s="4" t="s">
        <v>46</v>
      </c>
      <c r="E12" s="4">
        <v>580</v>
      </c>
      <c r="F12" s="4">
        <v>36</v>
      </c>
      <c r="G12" s="4" t="s">
        <v>25</v>
      </c>
      <c r="H12" s="4">
        <v>1668</v>
      </c>
      <c r="I12" s="4">
        <v>332</v>
      </c>
      <c r="J12" s="4">
        <v>2000</v>
      </c>
      <c r="K12" s="4">
        <f>J12*0.25</f>
        <v>500</v>
      </c>
      <c r="L12" s="4" t="s">
        <v>26</v>
      </c>
      <c r="M12" s="11" t="s">
        <v>27</v>
      </c>
      <c r="N12" s="12" t="s">
        <v>34</v>
      </c>
      <c r="O12" s="12" t="s">
        <v>29</v>
      </c>
      <c r="P12" s="13" t="s">
        <v>30</v>
      </c>
    </row>
    <row r="13" ht="36" customHeight="1" spans="1:16">
      <c r="A13" s="4">
        <v>7</v>
      </c>
      <c r="B13" s="4" t="s">
        <v>47</v>
      </c>
      <c r="C13" s="5" t="s">
        <v>48</v>
      </c>
      <c r="D13" s="5" t="s">
        <v>40</v>
      </c>
      <c r="E13" s="5">
        <v>600</v>
      </c>
      <c r="F13" s="4">
        <v>36</v>
      </c>
      <c r="G13" s="4" t="s">
        <v>25</v>
      </c>
      <c r="H13" s="5">
        <v>2700</v>
      </c>
      <c r="I13" s="5">
        <v>100</v>
      </c>
      <c r="J13" s="5">
        <v>2800</v>
      </c>
      <c r="K13" s="5">
        <f t="shared" ref="K13:K16" si="4">J13*0.3</f>
        <v>840</v>
      </c>
      <c r="L13" s="4" t="s">
        <v>26</v>
      </c>
      <c r="M13" s="11" t="s">
        <v>27</v>
      </c>
      <c r="N13" s="14" t="s">
        <v>34</v>
      </c>
      <c r="O13" s="12" t="s">
        <v>29</v>
      </c>
      <c r="P13" s="13" t="s">
        <v>30</v>
      </c>
    </row>
    <row r="14" ht="36" customHeight="1" spans="1:16">
      <c r="A14" s="4"/>
      <c r="B14" s="4"/>
      <c r="C14" s="5" t="s">
        <v>24</v>
      </c>
      <c r="D14" s="5" t="s">
        <v>49</v>
      </c>
      <c r="E14" s="5">
        <v>1900</v>
      </c>
      <c r="F14" s="4">
        <v>36</v>
      </c>
      <c r="G14" s="4"/>
      <c r="H14" s="5">
        <v>6400</v>
      </c>
      <c r="I14" s="5">
        <v>600</v>
      </c>
      <c r="J14" s="5">
        <v>7000</v>
      </c>
      <c r="K14" s="5">
        <f t="shared" si="4"/>
        <v>2100</v>
      </c>
      <c r="L14" s="4" t="s">
        <v>26</v>
      </c>
      <c r="M14" s="11" t="s">
        <v>27</v>
      </c>
      <c r="N14" s="14" t="s">
        <v>34</v>
      </c>
      <c r="O14" s="12" t="s">
        <v>29</v>
      </c>
      <c r="P14" s="13" t="s">
        <v>30</v>
      </c>
    </row>
    <row r="15" ht="36" customHeight="1" spans="1:16">
      <c r="A15" s="4">
        <v>8</v>
      </c>
      <c r="B15" s="4" t="s">
        <v>50</v>
      </c>
      <c r="C15" s="4" t="s">
        <v>51</v>
      </c>
      <c r="D15" s="4" t="s">
        <v>44</v>
      </c>
      <c r="E15" s="4">
        <v>300</v>
      </c>
      <c r="F15" s="4">
        <v>36</v>
      </c>
      <c r="G15" s="4" t="s">
        <v>25</v>
      </c>
      <c r="H15" s="4">
        <v>1250</v>
      </c>
      <c r="I15" s="4">
        <v>250</v>
      </c>
      <c r="J15" s="4">
        <v>1500</v>
      </c>
      <c r="K15" s="5">
        <f t="shared" si="4"/>
        <v>450</v>
      </c>
      <c r="L15" s="4" t="s">
        <v>26</v>
      </c>
      <c r="M15" s="11" t="s">
        <v>27</v>
      </c>
      <c r="N15" s="12" t="s">
        <v>34</v>
      </c>
      <c r="O15" s="12" t="s">
        <v>29</v>
      </c>
      <c r="P15" s="13" t="s">
        <v>30</v>
      </c>
    </row>
    <row r="16" ht="36" customHeight="1" spans="1:16">
      <c r="A16" s="4">
        <v>9</v>
      </c>
      <c r="B16" s="4" t="s">
        <v>52</v>
      </c>
      <c r="C16" s="5" t="s">
        <v>38</v>
      </c>
      <c r="D16" s="5" t="s">
        <v>45</v>
      </c>
      <c r="E16" s="5">
        <v>800</v>
      </c>
      <c r="F16" s="4">
        <v>36</v>
      </c>
      <c r="G16" s="4" t="s">
        <v>25</v>
      </c>
      <c r="H16" s="5">
        <v>2750</v>
      </c>
      <c r="I16" s="5">
        <v>250</v>
      </c>
      <c r="J16" s="5">
        <v>3000</v>
      </c>
      <c r="K16" s="5">
        <f t="shared" si="4"/>
        <v>900</v>
      </c>
      <c r="L16" s="4" t="s">
        <v>26</v>
      </c>
      <c r="M16" s="11" t="s">
        <v>27</v>
      </c>
      <c r="N16" s="14" t="s">
        <v>34</v>
      </c>
      <c r="O16" s="12" t="s">
        <v>29</v>
      </c>
      <c r="P16" s="13" t="s">
        <v>30</v>
      </c>
    </row>
    <row r="17" ht="36" customHeight="1" spans="1:16">
      <c r="A17" s="3" t="s">
        <v>53</v>
      </c>
      <c r="B17" s="6" t="s">
        <v>54</v>
      </c>
      <c r="C17" s="6"/>
      <c r="D17" s="6"/>
      <c r="E17" s="6">
        <f t="shared" ref="E17:K17" si="5">SUM(E18:E20)</f>
        <v>5182</v>
      </c>
      <c r="F17" s="6"/>
      <c r="G17" s="3"/>
      <c r="H17" s="6">
        <f t="shared" si="5"/>
        <v>22697</v>
      </c>
      <c r="I17" s="6">
        <f t="shared" si="5"/>
        <v>7793</v>
      </c>
      <c r="J17" s="6">
        <f t="shared" si="5"/>
        <v>30490</v>
      </c>
      <c r="K17" s="6">
        <f t="shared" si="5"/>
        <v>9147</v>
      </c>
      <c r="L17" s="6"/>
      <c r="M17" s="17"/>
      <c r="N17" s="18"/>
      <c r="O17" s="12"/>
      <c r="P17" s="6"/>
    </row>
    <row r="18" ht="36" customHeight="1" spans="1:16">
      <c r="A18" s="4">
        <v>10</v>
      </c>
      <c r="B18" s="4" t="s">
        <v>55</v>
      </c>
      <c r="C18" s="4" t="s">
        <v>56</v>
      </c>
      <c r="D18" s="4" t="s">
        <v>57</v>
      </c>
      <c r="E18" s="4">
        <v>1551</v>
      </c>
      <c r="F18" s="4">
        <v>20</v>
      </c>
      <c r="G18" s="4" t="s">
        <v>25</v>
      </c>
      <c r="H18" s="4">
        <v>1928</v>
      </c>
      <c r="I18" s="4">
        <v>272</v>
      </c>
      <c r="J18" s="4">
        <v>2200</v>
      </c>
      <c r="K18" s="4">
        <f t="shared" ref="K18:K20" si="6">J18*0.3</f>
        <v>660</v>
      </c>
      <c r="L18" s="4" t="s">
        <v>26</v>
      </c>
      <c r="M18" s="11" t="s">
        <v>27</v>
      </c>
      <c r="N18" s="12" t="s">
        <v>34</v>
      </c>
      <c r="O18" s="12" t="s">
        <v>29</v>
      </c>
      <c r="P18" s="13" t="s">
        <v>58</v>
      </c>
    </row>
    <row r="19" ht="46" customHeight="1" spans="1:16">
      <c r="A19" s="4">
        <v>11</v>
      </c>
      <c r="B19" s="4" t="s">
        <v>59</v>
      </c>
      <c r="C19" s="4" t="s">
        <v>60</v>
      </c>
      <c r="D19" s="4" t="s">
        <v>61</v>
      </c>
      <c r="E19" s="4">
        <v>531</v>
      </c>
      <c r="F19" s="4">
        <v>20</v>
      </c>
      <c r="G19" s="4" t="s">
        <v>25</v>
      </c>
      <c r="H19" s="4">
        <v>619</v>
      </c>
      <c r="I19" s="4">
        <v>81</v>
      </c>
      <c r="J19" s="4">
        <v>700</v>
      </c>
      <c r="K19" s="4">
        <f t="shared" si="6"/>
        <v>210</v>
      </c>
      <c r="L19" s="4" t="s">
        <v>26</v>
      </c>
      <c r="M19" s="11" t="s">
        <v>27</v>
      </c>
      <c r="N19" s="12" t="s">
        <v>34</v>
      </c>
      <c r="O19" s="12" t="s">
        <v>29</v>
      </c>
      <c r="P19" s="13" t="s">
        <v>58</v>
      </c>
    </row>
    <row r="20" ht="46" customHeight="1" spans="1:16">
      <c r="A20" s="4">
        <v>12</v>
      </c>
      <c r="B20" s="4" t="s">
        <v>22</v>
      </c>
      <c r="C20" s="4" t="s">
        <v>62</v>
      </c>
      <c r="D20" s="4" t="s">
        <v>63</v>
      </c>
      <c r="E20" s="4">
        <v>3100</v>
      </c>
      <c r="F20" s="4">
        <v>50</v>
      </c>
      <c r="G20" s="4" t="s">
        <v>64</v>
      </c>
      <c r="H20" s="4">
        <f>5*E20*1.3</f>
        <v>20150</v>
      </c>
      <c r="I20" s="4">
        <f>E20*40*0.05*1.2</f>
        <v>7440</v>
      </c>
      <c r="J20" s="4">
        <f>H20+I20</f>
        <v>27590</v>
      </c>
      <c r="K20" s="4">
        <f t="shared" si="6"/>
        <v>8277</v>
      </c>
      <c r="L20" s="4" t="s">
        <v>26</v>
      </c>
      <c r="M20" s="11" t="s">
        <v>27</v>
      </c>
      <c r="N20" s="12" t="s">
        <v>65</v>
      </c>
      <c r="O20" s="12" t="s">
        <v>29</v>
      </c>
      <c r="P20" s="13" t="s">
        <v>66</v>
      </c>
    </row>
  </sheetData>
  <mergeCells count="19">
    <mergeCell ref="A1:P1"/>
    <mergeCell ref="C2:D2"/>
    <mergeCell ref="A2:A3"/>
    <mergeCell ref="A13:A14"/>
    <mergeCell ref="B2:B3"/>
    <mergeCell ref="B13:B14"/>
    <mergeCell ref="E2:E3"/>
    <mergeCell ref="F2:F3"/>
    <mergeCell ref="G2:G3"/>
    <mergeCell ref="G13:G14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rintOptions horizontalCentered="1"/>
  <pageMargins left="0.393055555555556" right="0.393055555555556" top="0.786805555555556" bottom="0.78680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</dc:creator>
  <cp:lastModifiedBy>hp</cp:lastModifiedBy>
  <dcterms:created xsi:type="dcterms:W3CDTF">2022-01-18T12:04:00Z</dcterms:created>
  <dcterms:modified xsi:type="dcterms:W3CDTF">2022-02-26T17:24:18Z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2AA6D668962B4BD8BBCFB45D9FD81E60</vt:lpwstr>
  </property>
  <property fmtid="{D5CDD505-2E9C-101B-9397-08002B2CF9AE}" pid="3" name="KSOProductBuildVer">
    <vt:lpwstr>2052-11.1.0.11365</vt:lpwstr>
  </property>
</Properties>
</file>