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227"/>
  <workbookPr codeName="ThisWorkbook"/>
  <mc:AlternateContent xmlns:mc="http://schemas.openxmlformats.org/markup-compatibility/2006">
    <mc:Choice Requires="x15">
      <x15ac:absPath xmlns:x15ac="http://schemas.microsoft.com/office/spreadsheetml/2010/11/ac" url="D:\财政部预算司\政府预算\2025年地方财政预算编报工作\"/>
    </mc:Choice>
  </mc:AlternateContent>
  <xr:revisionPtr revIDLastSave="0" documentId="13_ncr:1_{8546444E-BA5A-4D71-8592-EEF9B85A9C09}" xr6:coauthVersionLast="47" xr6:coauthVersionMax="47" xr10:uidLastSave="{00000000-0000-0000-0000-000000000000}"/>
  <workbookProtection workbookAlgorithmName="SHA-512" workbookHashValue="4TM650t174PYGq1+WffEyuakZk2fWmwy0JqU6REmaXuwOjE8UrnDJ1KIlctBJoWjFb+ufJaBt3kq22EG5E6uvg==" workbookSaltValue="QOwL0LQWcc6iW6gQC9x/Cg==" workbookSpinCount="100000" lockStructure="1"/>
  <bookViews>
    <workbookView xWindow="-96" yWindow="-96" windowWidth="19992" windowHeight="12792" xr2:uid="{00000000-000D-0000-FFFF-FFFF00000000}"/>
  </bookViews>
  <sheets>
    <sheet name="修改说明" sheetId="26" r:id="rId1"/>
    <sheet name="封面" sheetId="24" r:id="rId2"/>
    <sheet name="内置数据" sheetId="25" state="veryHidden" r:id="rId3"/>
    <sheet name="目录" sheetId="5" r:id="rId4"/>
    <sheet name="表一" sheetId="6" r:id="rId5"/>
    <sheet name="表二" sheetId="7" r:id="rId6"/>
    <sheet name="表三" sheetId="8" r:id="rId7"/>
    <sheet name="表四" sheetId="12" r:id="rId8"/>
    <sheet name="表五" sheetId="23" r:id="rId9"/>
  </sheets>
  <definedNames>
    <definedName name="_xlnm._FilterDatabase" localSheetId="5" hidden="1">表二!$A$5:$G$34</definedName>
    <definedName name="_xlnm._FilterDatabase" localSheetId="7" hidden="1">表四!$G$7:$G$41</definedName>
    <definedName name="_xlnm._FilterDatabase" localSheetId="2" hidden="1">内置数据!#REF!</definedName>
    <definedName name="BookNameSH" hidden="1">IFERROR(MID(CELL("filename",封面!$A$1),FIND("[",CELL("filename",封面!$A$1))+1,FIND("2025年地方财政预算表（代编口径）_",CELL("filename",封面!$A$1))+26-FIND("[",CELL("filename",封面!$A$1))),"审核不通过，请按封面表 B11 单元格内容重命名工作簿！")</definedName>
    <definedName name="NmSH" hidden="1">ISNUMBER(FIND(BookNameSH,封面!$B$11))</definedName>
    <definedName name="_xlnm.Print_Area" localSheetId="6">表三!$A$1:$N$32</definedName>
    <definedName name="_xlnm.Print_Area" localSheetId="7">表四!$A$1:$N$64</definedName>
    <definedName name="_xlnm.Print_Area" localSheetId="8" hidden="1">表五!$A$1:$P$25</definedName>
    <definedName name="_xlnm.Print_Area" localSheetId="4" hidden="1">表一!$A$1:$G$35</definedName>
    <definedName name="_xlnm.Print_Area" localSheetId="1">封面!$A$1:$E$10</definedName>
    <definedName name="_xlnm.Print_Area" localSheetId="3" hidden="1">目录!$A$1:$A$10</definedName>
    <definedName name="_xlnm.Print_Titles" localSheetId="5" hidden="1">表二!$4:$5</definedName>
    <definedName name="_xlnm.Print_Titles" localSheetId="7" hidden="1">表四!$2:$6</definedName>
    <definedName name="省级" hidden="1">内置数据!$B$2:$B$38</definedName>
  </definedNames>
  <calcPr calcId="191029"/>
</workbook>
</file>

<file path=xl/calcChain.xml><?xml version="1.0" encoding="utf-8"?>
<calcChain xmlns="http://schemas.openxmlformats.org/spreadsheetml/2006/main">
  <c r="N21" i="23" l="1"/>
  <c r="P21" i="23" s="1"/>
  <c r="K21" i="23"/>
  <c r="M21" i="23" s="1"/>
  <c r="L12" i="8"/>
  <c r="K12" i="8"/>
  <c r="J12" i="8"/>
  <c r="G57" i="12"/>
  <c r="F57" i="12"/>
  <c r="G56" i="12"/>
  <c r="F56" i="12"/>
  <c r="E55" i="12"/>
  <c r="D55" i="12"/>
  <c r="C55" i="12"/>
  <c r="M10" i="8"/>
  <c r="N10" i="8"/>
  <c r="M11" i="8"/>
  <c r="N11" i="8"/>
  <c r="M14" i="8"/>
  <c r="N14" i="8"/>
  <c r="M15" i="8"/>
  <c r="N15" i="8"/>
  <c r="M16" i="8"/>
  <c r="N16" i="8"/>
  <c r="M18" i="8"/>
  <c r="N18" i="8"/>
  <c r="M19" i="8"/>
  <c r="N19" i="8"/>
  <c r="M20" i="8"/>
  <c r="N20" i="8"/>
  <c r="M21" i="8"/>
  <c r="N21" i="8"/>
  <c r="M22" i="8"/>
  <c r="N22" i="8"/>
  <c r="M23" i="8"/>
  <c r="N23" i="8"/>
  <c r="M24" i="8"/>
  <c r="N24" i="8"/>
  <c r="M25" i="8"/>
  <c r="N25" i="8"/>
  <c r="M26" i="8"/>
  <c r="N26" i="8"/>
  <c r="M27" i="8"/>
  <c r="N27" i="8"/>
  <c r="M29" i="8"/>
  <c r="N29" i="8"/>
  <c r="M30" i="8"/>
  <c r="N30" i="8"/>
  <c r="M31" i="8"/>
  <c r="N31" i="8"/>
  <c r="L14" i="23" l="1"/>
  <c r="M14" i="23"/>
  <c r="O14" i="23"/>
  <c r="P14" i="23"/>
  <c r="K7" i="23"/>
  <c r="M49" i="12" l="1"/>
  <c r="N49" i="12"/>
  <c r="M51" i="12"/>
  <c r="N51" i="12"/>
  <c r="M53" i="12"/>
  <c r="N53" i="12"/>
  <c r="M54" i="12"/>
  <c r="N54" i="12"/>
  <c r="M55" i="12"/>
  <c r="N55" i="12"/>
  <c r="M58" i="12"/>
  <c r="N58" i="12"/>
  <c r="N63" i="12"/>
  <c r="M63" i="12"/>
  <c r="N62" i="12"/>
  <c r="M62" i="12"/>
  <c r="N61" i="12"/>
  <c r="M61" i="12"/>
  <c r="N59" i="12"/>
  <c r="M59" i="12"/>
  <c r="N47" i="12"/>
  <c r="M47" i="12"/>
  <c r="N46" i="12"/>
  <c r="M46" i="12"/>
  <c r="N45" i="12"/>
  <c r="M45" i="12"/>
  <c r="N41" i="12"/>
  <c r="M41" i="12"/>
  <c r="N40" i="12"/>
  <c r="M40" i="12"/>
  <c r="N39" i="12"/>
  <c r="M39" i="12"/>
  <c r="N38" i="12"/>
  <c r="M38" i="12"/>
  <c r="N37" i="12"/>
  <c r="M37" i="12"/>
  <c r="N36" i="12"/>
  <c r="M36" i="12"/>
  <c r="N35" i="12"/>
  <c r="M35" i="12"/>
  <c r="N34" i="12"/>
  <c r="M34" i="12"/>
  <c r="N33" i="12"/>
  <c r="M33" i="12"/>
  <c r="N32" i="12"/>
  <c r="M32" i="12"/>
  <c r="N31" i="12"/>
  <c r="M31" i="12"/>
  <c r="N30" i="12"/>
  <c r="M30" i="12"/>
  <c r="N29" i="12"/>
  <c r="M29" i="12"/>
  <c r="N28" i="12"/>
  <c r="M28" i="12"/>
  <c r="N27" i="12"/>
  <c r="M27" i="12"/>
  <c r="N26" i="12"/>
  <c r="M26" i="12"/>
  <c r="N25" i="12"/>
  <c r="M25" i="12"/>
  <c r="N24" i="12"/>
  <c r="M24" i="12"/>
  <c r="N23" i="12"/>
  <c r="M23" i="12"/>
  <c r="N22" i="12"/>
  <c r="M22" i="12"/>
  <c r="N21" i="12"/>
  <c r="M21" i="12"/>
  <c r="N20" i="12"/>
  <c r="M20" i="12"/>
  <c r="N19" i="12"/>
  <c r="M19" i="12"/>
  <c r="N18" i="12"/>
  <c r="M18" i="12"/>
  <c r="N17" i="12"/>
  <c r="M17" i="12"/>
  <c r="N16" i="12"/>
  <c r="M16" i="12"/>
  <c r="N15" i="12"/>
  <c r="M15" i="12"/>
  <c r="N14" i="12"/>
  <c r="M14" i="12"/>
  <c r="N13" i="12"/>
  <c r="M13" i="12"/>
  <c r="N12" i="12"/>
  <c r="M12" i="12"/>
  <c r="N11" i="12"/>
  <c r="M11" i="12"/>
  <c r="N10" i="12"/>
  <c r="M10" i="12"/>
  <c r="N9" i="12"/>
  <c r="M9" i="12"/>
  <c r="N8" i="12"/>
  <c r="M8" i="12"/>
  <c r="J42" i="12"/>
  <c r="K42" i="12"/>
  <c r="L42" i="12"/>
  <c r="G63" i="12"/>
  <c r="F63" i="12"/>
  <c r="G62" i="12"/>
  <c r="F62" i="12"/>
  <c r="G59" i="12"/>
  <c r="F59" i="12"/>
  <c r="G55" i="12"/>
  <c r="F55" i="12"/>
  <c r="G54" i="12"/>
  <c r="F54" i="12"/>
  <c r="G53" i="12"/>
  <c r="F53" i="12"/>
  <c r="G52" i="12"/>
  <c r="F52" i="12"/>
  <c r="G50" i="12"/>
  <c r="F50" i="12"/>
  <c r="G49" i="12"/>
  <c r="F49" i="12"/>
  <c r="G44" i="12"/>
  <c r="F44" i="12"/>
  <c r="G41" i="12"/>
  <c r="F41" i="12"/>
  <c r="G40" i="12"/>
  <c r="F40" i="12"/>
  <c r="G39" i="12"/>
  <c r="F39" i="12"/>
  <c r="G38" i="12"/>
  <c r="F38" i="12"/>
  <c r="G37" i="12"/>
  <c r="F37" i="12"/>
  <c r="G36" i="12"/>
  <c r="F36" i="12"/>
  <c r="G35" i="12"/>
  <c r="F35" i="12"/>
  <c r="G34" i="12"/>
  <c r="F34" i="12"/>
  <c r="G33" i="12"/>
  <c r="F33" i="12"/>
  <c r="G32" i="12"/>
  <c r="F32" i="12"/>
  <c r="G30" i="12"/>
  <c r="F30" i="12"/>
  <c r="G29" i="12"/>
  <c r="F29" i="12"/>
  <c r="G28" i="12"/>
  <c r="F28" i="12"/>
  <c r="G26" i="12"/>
  <c r="F26" i="12"/>
  <c r="G25" i="12"/>
  <c r="F25" i="12"/>
  <c r="G24" i="12"/>
  <c r="F24" i="12"/>
  <c r="G23" i="12"/>
  <c r="F23" i="12"/>
  <c r="G21" i="12"/>
  <c r="F21" i="12"/>
  <c r="G19" i="12"/>
  <c r="F19" i="12"/>
  <c r="G18" i="12"/>
  <c r="F18" i="12"/>
  <c r="G17" i="12"/>
  <c r="F17" i="12"/>
  <c r="G16" i="12"/>
  <c r="F16" i="12"/>
  <c r="G15" i="12"/>
  <c r="F15" i="12"/>
  <c r="G13" i="12"/>
  <c r="F13" i="12"/>
  <c r="G12" i="12"/>
  <c r="F12" i="12"/>
  <c r="G11" i="12"/>
  <c r="F11" i="12"/>
  <c r="G10" i="12"/>
  <c r="F10" i="12"/>
  <c r="G9" i="12"/>
  <c r="F9" i="12"/>
  <c r="C48" i="12"/>
  <c r="C47" i="12" s="1"/>
  <c r="D48" i="12"/>
  <c r="D47" i="12" s="1"/>
  <c r="E48" i="12"/>
  <c r="E47" i="12" s="1"/>
  <c r="F51" i="12"/>
  <c r="G51" i="12"/>
  <c r="D14" i="23"/>
  <c r="E14" i="23"/>
  <c r="G14" i="23"/>
  <c r="H14" i="23"/>
  <c r="N42" i="12" l="1"/>
  <c r="M42" i="12"/>
  <c r="G48" i="12"/>
  <c r="F48" i="12"/>
  <c r="K44" i="12" l="1"/>
  <c r="L44" i="12"/>
  <c r="J44" i="12"/>
  <c r="L48" i="12"/>
  <c r="K48" i="12"/>
  <c r="D18" i="8" s="1"/>
  <c r="J48" i="12"/>
  <c r="C18" i="8" s="1"/>
  <c r="L50" i="12"/>
  <c r="K50" i="12"/>
  <c r="E46" i="12" s="1"/>
  <c r="J50" i="12"/>
  <c r="L52" i="12"/>
  <c r="K52" i="12"/>
  <c r="J52" i="12"/>
  <c r="L60" i="12"/>
  <c r="K60" i="12"/>
  <c r="J60" i="12"/>
  <c r="E61" i="12"/>
  <c r="E60" i="12" s="1"/>
  <c r="D61" i="12"/>
  <c r="D60" i="12" s="1"/>
  <c r="C61" i="12"/>
  <c r="C60" i="12" s="1"/>
  <c r="E58" i="12"/>
  <c r="D58" i="12"/>
  <c r="C58" i="12"/>
  <c r="D45" i="12"/>
  <c r="C45" i="12"/>
  <c r="D8" i="12"/>
  <c r="E8" i="12"/>
  <c r="D14" i="12"/>
  <c r="E14" i="12"/>
  <c r="D20" i="12"/>
  <c r="E20" i="12"/>
  <c r="D22" i="12"/>
  <c r="E22" i="12"/>
  <c r="D27" i="12"/>
  <c r="E27" i="12"/>
  <c r="D31" i="12"/>
  <c r="E31" i="12"/>
  <c r="C31" i="12"/>
  <c r="C22" i="12"/>
  <c r="C14" i="12"/>
  <c r="C27" i="12"/>
  <c r="C20" i="12"/>
  <c r="C8" i="12"/>
  <c r="K23" i="23"/>
  <c r="K22" i="23" s="1"/>
  <c r="N23" i="23"/>
  <c r="N22" i="23" s="1"/>
  <c r="N20" i="23"/>
  <c r="K20" i="23"/>
  <c r="O16" i="23"/>
  <c r="L16" i="23"/>
  <c r="P22" i="23"/>
  <c r="O22" i="23"/>
  <c r="M22" i="23"/>
  <c r="H21" i="23" s="1"/>
  <c r="H20" i="23" s="1"/>
  <c r="L22" i="23"/>
  <c r="G21" i="23" s="1"/>
  <c r="P20" i="23"/>
  <c r="O20" i="23"/>
  <c r="M20" i="23"/>
  <c r="L20" i="23"/>
  <c r="P18" i="23"/>
  <c r="O18" i="23"/>
  <c r="N18" i="23"/>
  <c r="M18" i="23"/>
  <c r="L18" i="23"/>
  <c r="K18" i="23"/>
  <c r="C21" i="23"/>
  <c r="C20" i="23" s="1"/>
  <c r="E20" i="23"/>
  <c r="D20" i="23"/>
  <c r="G18" i="23"/>
  <c r="D18" i="23"/>
  <c r="D16" i="23"/>
  <c r="E16" i="23"/>
  <c r="F16" i="23"/>
  <c r="G16" i="23"/>
  <c r="H16" i="23"/>
  <c r="C16" i="23"/>
  <c r="C7" i="23"/>
  <c r="N10" i="23"/>
  <c r="N9" i="23"/>
  <c r="N8" i="23"/>
  <c r="N7" i="23"/>
  <c r="K10" i="23"/>
  <c r="K9" i="23"/>
  <c r="K8" i="23"/>
  <c r="F11" i="23"/>
  <c r="F10" i="23"/>
  <c r="F9" i="23"/>
  <c r="F8" i="23"/>
  <c r="F7" i="23"/>
  <c r="C8" i="23"/>
  <c r="C9" i="23"/>
  <c r="C10" i="23"/>
  <c r="C11" i="23"/>
  <c r="L28" i="8"/>
  <c r="K28" i="8"/>
  <c r="L17" i="8"/>
  <c r="K17" i="8"/>
  <c r="L13" i="8"/>
  <c r="K13" i="8"/>
  <c r="E13" i="8" s="1"/>
  <c r="G13" i="8" s="1"/>
  <c r="L9" i="8"/>
  <c r="K9" i="8"/>
  <c r="D5" i="24"/>
  <c r="D6" i="24"/>
  <c r="J9" i="8"/>
  <c r="J13" i="8"/>
  <c r="J17" i="8"/>
  <c r="J28" i="8"/>
  <c r="E29" i="8"/>
  <c r="E28" i="8" s="1"/>
  <c r="D29" i="8"/>
  <c r="C29" i="8"/>
  <c r="C28" i="8" s="1"/>
  <c r="E22" i="8"/>
  <c r="D22" i="8"/>
  <c r="C22" i="8"/>
  <c r="E9" i="8"/>
  <c r="D9" i="8"/>
  <c r="C9" i="8"/>
  <c r="N7" i="12"/>
  <c r="M7" i="12"/>
  <c r="G31" i="8"/>
  <c r="F31" i="8"/>
  <c r="G30" i="8"/>
  <c r="F30" i="8"/>
  <c r="G27" i="8"/>
  <c r="F27" i="8"/>
  <c r="G26" i="8"/>
  <c r="F26" i="8"/>
  <c r="G25" i="8"/>
  <c r="F25" i="8"/>
  <c r="G24" i="8"/>
  <c r="F24" i="8"/>
  <c r="G23" i="8"/>
  <c r="F23" i="8"/>
  <c r="G21" i="8"/>
  <c r="F21" i="8"/>
  <c r="G20" i="8"/>
  <c r="F20" i="8"/>
  <c r="G15" i="8"/>
  <c r="F15" i="8"/>
  <c r="G14" i="8"/>
  <c r="F14" i="8"/>
  <c r="G12" i="8"/>
  <c r="F12" i="8"/>
  <c r="G11" i="8"/>
  <c r="F11" i="8"/>
  <c r="G10" i="8"/>
  <c r="F10" i="8"/>
  <c r="G30" i="7"/>
  <c r="F30" i="7"/>
  <c r="G29" i="7"/>
  <c r="F29" i="7"/>
  <c r="G28" i="7"/>
  <c r="F28" i="7"/>
  <c r="G27" i="7"/>
  <c r="F27" i="7"/>
  <c r="G26" i="7"/>
  <c r="F26" i="7"/>
  <c r="G25" i="7"/>
  <c r="F25" i="7"/>
  <c r="G24" i="7"/>
  <c r="F24" i="7"/>
  <c r="G23" i="7"/>
  <c r="F23" i="7"/>
  <c r="G22" i="7"/>
  <c r="F22" i="7"/>
  <c r="G21" i="7"/>
  <c r="F21" i="7"/>
  <c r="G20" i="7"/>
  <c r="F20" i="7"/>
  <c r="G19" i="7"/>
  <c r="F19" i="7"/>
  <c r="G18" i="7"/>
  <c r="F18" i="7"/>
  <c r="G17" i="7"/>
  <c r="F17" i="7"/>
  <c r="G16" i="7"/>
  <c r="F16" i="7"/>
  <c r="G15" i="7"/>
  <c r="F15" i="7"/>
  <c r="G14" i="7"/>
  <c r="F14" i="7"/>
  <c r="G13" i="7"/>
  <c r="F13" i="7"/>
  <c r="G12" i="7"/>
  <c r="F12" i="7"/>
  <c r="G11" i="7"/>
  <c r="F11" i="7"/>
  <c r="G10" i="7"/>
  <c r="F10" i="7"/>
  <c r="G9" i="7"/>
  <c r="F9" i="7"/>
  <c r="G8" i="7"/>
  <c r="F8" i="7"/>
  <c r="G7" i="7"/>
  <c r="F7" i="7"/>
  <c r="G6" i="7"/>
  <c r="F6" i="7"/>
  <c r="E34" i="7"/>
  <c r="L7" i="8" s="1"/>
  <c r="D34" i="7"/>
  <c r="K7" i="8" s="1"/>
  <c r="C34" i="7"/>
  <c r="J7" i="8" s="1"/>
  <c r="G32" i="6"/>
  <c r="F32" i="6"/>
  <c r="G31" i="6"/>
  <c r="F31" i="6"/>
  <c r="G30" i="6"/>
  <c r="F30" i="6"/>
  <c r="G29" i="6"/>
  <c r="F29" i="6"/>
  <c r="G28" i="6"/>
  <c r="F28" i="6"/>
  <c r="G27" i="6"/>
  <c r="F27" i="6"/>
  <c r="G26" i="6"/>
  <c r="F26" i="6"/>
  <c r="G25" i="6"/>
  <c r="F25" i="6"/>
  <c r="G21" i="6"/>
  <c r="F21" i="6"/>
  <c r="G20" i="6"/>
  <c r="F20" i="6"/>
  <c r="G19" i="6"/>
  <c r="F19" i="6"/>
  <c r="G18" i="6"/>
  <c r="F18" i="6"/>
  <c r="G17" i="6"/>
  <c r="F17" i="6"/>
  <c r="G16" i="6"/>
  <c r="F16" i="6"/>
  <c r="G15" i="6"/>
  <c r="F15" i="6"/>
  <c r="G14" i="6"/>
  <c r="F14" i="6"/>
  <c r="G13" i="6"/>
  <c r="F13" i="6"/>
  <c r="G12" i="6"/>
  <c r="F12" i="6"/>
  <c r="G11" i="6"/>
  <c r="F11" i="6"/>
  <c r="G10" i="6"/>
  <c r="F10" i="6"/>
  <c r="G9" i="6"/>
  <c r="F9" i="6"/>
  <c r="G8" i="6"/>
  <c r="F8" i="6"/>
  <c r="G7" i="6"/>
  <c r="F7" i="6"/>
  <c r="E24" i="6"/>
  <c r="D24" i="6"/>
  <c r="C24" i="6"/>
  <c r="C6" i="6"/>
  <c r="D6" i="6"/>
  <c r="E6" i="6"/>
  <c r="C43" i="12" l="1"/>
  <c r="D43" i="12"/>
  <c r="L8" i="8"/>
  <c r="K8" i="8"/>
  <c r="K32" i="8" s="1"/>
  <c r="J8" i="8"/>
  <c r="M13" i="8"/>
  <c r="N13" i="8"/>
  <c r="M17" i="8"/>
  <c r="N17" i="8"/>
  <c r="M28" i="8"/>
  <c r="N28" i="8"/>
  <c r="M9" i="8"/>
  <c r="N9" i="8"/>
  <c r="N14" i="23"/>
  <c r="K14" i="23"/>
  <c r="M50" i="12"/>
  <c r="N50" i="12"/>
  <c r="M52" i="12"/>
  <c r="N52" i="12"/>
  <c r="N60" i="12"/>
  <c r="M60" i="12"/>
  <c r="M48" i="12"/>
  <c r="N48" i="12"/>
  <c r="M44" i="12"/>
  <c r="N44" i="12"/>
  <c r="G20" i="12"/>
  <c r="F20" i="12"/>
  <c r="G31" i="12"/>
  <c r="F31" i="12"/>
  <c r="G14" i="12"/>
  <c r="F14" i="12"/>
  <c r="G58" i="12"/>
  <c r="F58" i="12"/>
  <c r="F46" i="12"/>
  <c r="G46" i="12"/>
  <c r="G27" i="12"/>
  <c r="F27" i="12"/>
  <c r="G8" i="12"/>
  <c r="F8" i="12"/>
  <c r="G61" i="12"/>
  <c r="F61" i="12"/>
  <c r="G22" i="12"/>
  <c r="F22" i="12"/>
  <c r="E7" i="12"/>
  <c r="D7" i="12"/>
  <c r="D42" i="12" s="1"/>
  <c r="C7" i="12"/>
  <c r="C42" i="12" s="1"/>
  <c r="F14" i="23"/>
  <c r="C14" i="23"/>
  <c r="E18" i="8"/>
  <c r="G18" i="8" s="1"/>
  <c r="E45" i="12"/>
  <c r="E43" i="12" s="1"/>
  <c r="C17" i="8"/>
  <c r="C16" i="8" s="1"/>
  <c r="C8" i="8" s="1"/>
  <c r="B11" i="24"/>
  <c r="L43" i="12"/>
  <c r="K43" i="12"/>
  <c r="K64" i="12" s="1"/>
  <c r="J43" i="12"/>
  <c r="J64" i="12" s="1"/>
  <c r="M15" i="23"/>
  <c r="M25" i="23" s="1"/>
  <c r="O15" i="23"/>
  <c r="O25" i="23" s="1"/>
  <c r="P15" i="23"/>
  <c r="P25" i="23" s="1"/>
  <c r="K15" i="23"/>
  <c r="N15" i="23"/>
  <c r="F21" i="23"/>
  <c r="F20" i="23" s="1"/>
  <c r="F15" i="23" s="1"/>
  <c r="F19" i="8"/>
  <c r="G20" i="23"/>
  <c r="G15" i="23" s="1"/>
  <c r="G25" i="23" s="1"/>
  <c r="L15" i="23"/>
  <c r="L25" i="23" s="1"/>
  <c r="E15" i="23"/>
  <c r="E25" i="23" s="1"/>
  <c r="D15" i="23"/>
  <c r="D25" i="23" s="1"/>
  <c r="G29" i="8"/>
  <c r="F9" i="8"/>
  <c r="G9" i="8"/>
  <c r="G22" i="8"/>
  <c r="D28" i="8"/>
  <c r="G28" i="8" s="1"/>
  <c r="F22" i="8"/>
  <c r="F28" i="8"/>
  <c r="G19" i="8"/>
  <c r="F29" i="8"/>
  <c r="F13" i="8"/>
  <c r="D17" i="8"/>
  <c r="D16" i="8" s="1"/>
  <c r="D8" i="8" s="1"/>
  <c r="N7" i="8"/>
  <c r="M7" i="8"/>
  <c r="F34" i="7"/>
  <c r="G34" i="7"/>
  <c r="G6" i="6"/>
  <c r="F6" i="6"/>
  <c r="E35" i="6"/>
  <c r="E7" i="8" s="1"/>
  <c r="F24" i="6"/>
  <c r="G24" i="6"/>
  <c r="C35" i="6"/>
  <c r="C7" i="8" s="1"/>
  <c r="D35" i="6"/>
  <c r="C15" i="23"/>
  <c r="H15" i="23"/>
  <c r="H25" i="23" s="1"/>
  <c r="H27" i="23" s="1"/>
  <c r="G27" i="23" l="1"/>
  <c r="D27" i="23"/>
  <c r="E27" i="23"/>
  <c r="M12" i="8"/>
  <c r="N12" i="8"/>
  <c r="L32" i="8"/>
  <c r="M8" i="8"/>
  <c r="N8" i="8"/>
  <c r="N43" i="12"/>
  <c r="M43" i="12"/>
  <c r="G47" i="12"/>
  <c r="F47" i="12"/>
  <c r="G60" i="12"/>
  <c r="F60" i="12"/>
  <c r="G45" i="12"/>
  <c r="F45" i="12"/>
  <c r="E42" i="12"/>
  <c r="G7" i="12"/>
  <c r="F7" i="12"/>
  <c r="F18" i="8"/>
  <c r="E17" i="8"/>
  <c r="E16" i="8" s="1"/>
  <c r="E8" i="8" s="1"/>
  <c r="E32" i="8" s="1"/>
  <c r="A1" i="24"/>
  <c r="K25" i="23"/>
  <c r="N25" i="23"/>
  <c r="F25" i="23"/>
  <c r="D64" i="12"/>
  <c r="D66" i="12" s="1"/>
  <c r="C32" i="8"/>
  <c r="J32" i="8"/>
  <c r="F7" i="8"/>
  <c r="G35" i="6"/>
  <c r="F35" i="6"/>
  <c r="L64" i="12"/>
  <c r="D7" i="8"/>
  <c r="E34" i="8" l="1"/>
  <c r="F27" i="23"/>
  <c r="C34" i="8"/>
  <c r="M32" i="8"/>
  <c r="N32" i="8"/>
  <c r="N64" i="12"/>
  <c r="M64" i="12"/>
  <c r="F42" i="12"/>
  <c r="G42" i="12"/>
  <c r="G43" i="12"/>
  <c r="F43" i="12"/>
  <c r="F17" i="8"/>
  <c r="G17" i="8"/>
  <c r="G7" i="8"/>
  <c r="D32" i="8"/>
  <c r="D34" i="8" s="1"/>
  <c r="G16" i="8"/>
  <c r="F16" i="8"/>
  <c r="E64" i="12"/>
  <c r="E66" i="12" s="1"/>
  <c r="G64" i="12" l="1"/>
  <c r="G8" i="8"/>
  <c r="F8" i="8"/>
  <c r="F32" i="8"/>
  <c r="G32" i="8" l="1"/>
  <c r="C25" i="23"/>
  <c r="C27" i="23" s="1"/>
  <c r="C64" i="12"/>
  <c r="C66" i="12" s="1"/>
  <c r="A2" i="24" s="1"/>
  <c r="F64" i="12" l="1"/>
</calcChain>
</file>

<file path=xl/sharedStrings.xml><?xml version="1.0" encoding="utf-8"?>
<sst xmlns="http://schemas.openxmlformats.org/spreadsheetml/2006/main" count="589" uniqueCount="498">
  <si>
    <t>表三</t>
  </si>
  <si>
    <t>目  录</t>
  </si>
  <si>
    <t xml:space="preserve"> </t>
  </si>
  <si>
    <t>单位：万元</t>
  </si>
  <si>
    <t>收入</t>
  </si>
  <si>
    <t>支出</t>
  </si>
  <si>
    <t>科目编码</t>
  </si>
  <si>
    <t>项目</t>
  </si>
  <si>
    <t>11001</t>
  </si>
  <si>
    <t>11002</t>
  </si>
  <si>
    <t>11003</t>
  </si>
  <si>
    <t>11008</t>
  </si>
  <si>
    <t>收入总计</t>
  </si>
  <si>
    <t>合计</t>
  </si>
  <si>
    <t>增值税</t>
  </si>
  <si>
    <t>资源税</t>
  </si>
  <si>
    <t>房产税</t>
  </si>
  <si>
    <t>印花税</t>
  </si>
  <si>
    <t>城镇土地使用税</t>
  </si>
  <si>
    <t>土地增值税</t>
  </si>
  <si>
    <t>车船税</t>
  </si>
  <si>
    <t>契税</t>
  </si>
  <si>
    <t>烟叶税</t>
  </si>
  <si>
    <t>环境保护税</t>
  </si>
  <si>
    <t>政府住房基金收入</t>
  </si>
  <si>
    <t>1030601</t>
  </si>
  <si>
    <t>1030602</t>
  </si>
  <si>
    <t>1030603</t>
  </si>
  <si>
    <t>1030604</t>
  </si>
  <si>
    <t>1030698</t>
  </si>
  <si>
    <t>101</t>
  </si>
  <si>
    <t>税收收入</t>
  </si>
  <si>
    <t>10101</t>
  </si>
  <si>
    <t>10104</t>
  </si>
  <si>
    <t>企业所得税</t>
  </si>
  <si>
    <t>10106</t>
  </si>
  <si>
    <t>个人所得税</t>
  </si>
  <si>
    <t>10107</t>
  </si>
  <si>
    <t>10109</t>
  </si>
  <si>
    <t>城市维护建设税</t>
  </si>
  <si>
    <t>10110</t>
  </si>
  <si>
    <t>10111</t>
  </si>
  <si>
    <t>10112</t>
  </si>
  <si>
    <t>10113</t>
  </si>
  <si>
    <t>10114</t>
  </si>
  <si>
    <t>10118</t>
  </si>
  <si>
    <t>耕地占用税</t>
  </si>
  <si>
    <t>10119</t>
  </si>
  <si>
    <t>10120</t>
  </si>
  <si>
    <t>10121</t>
  </si>
  <si>
    <t>10199</t>
  </si>
  <si>
    <t>其他税收收入</t>
  </si>
  <si>
    <t>103</t>
  </si>
  <si>
    <t>非税收入</t>
  </si>
  <si>
    <t>10301</t>
  </si>
  <si>
    <t>10302</t>
  </si>
  <si>
    <t>专项收入</t>
  </si>
  <si>
    <t>10304</t>
  </si>
  <si>
    <t>行政事业性收费收入</t>
  </si>
  <si>
    <t>10305</t>
  </si>
  <si>
    <t>罚没收入</t>
  </si>
  <si>
    <t>10306</t>
  </si>
  <si>
    <t>国有资本经营收入</t>
  </si>
  <si>
    <t>10307</t>
  </si>
  <si>
    <t>国有资源（资产）有偿使用收入</t>
  </si>
  <si>
    <t>10308</t>
  </si>
  <si>
    <t>捐赠收入</t>
  </si>
  <si>
    <t>10309</t>
  </si>
  <si>
    <t>10310</t>
  </si>
  <si>
    <t>10399</t>
  </si>
  <si>
    <t>其他收入</t>
  </si>
  <si>
    <t>201</t>
  </si>
  <si>
    <t>202</t>
  </si>
  <si>
    <t>203</t>
  </si>
  <si>
    <t>204</t>
  </si>
  <si>
    <t>205</t>
  </si>
  <si>
    <t>206</t>
  </si>
  <si>
    <t>207</t>
  </si>
  <si>
    <t>208</t>
  </si>
  <si>
    <t>210</t>
  </si>
  <si>
    <t>211</t>
  </si>
  <si>
    <t>212</t>
  </si>
  <si>
    <t>213</t>
  </si>
  <si>
    <t>214</t>
  </si>
  <si>
    <t>215</t>
  </si>
  <si>
    <t>216</t>
  </si>
  <si>
    <t>217</t>
  </si>
  <si>
    <t>219</t>
  </si>
  <si>
    <t>220</t>
  </si>
  <si>
    <t>221</t>
  </si>
  <si>
    <t>222</t>
  </si>
  <si>
    <t>224</t>
  </si>
  <si>
    <t>227</t>
  </si>
  <si>
    <t>229</t>
  </si>
  <si>
    <t>232</t>
  </si>
  <si>
    <t>233</t>
  </si>
  <si>
    <t>23006</t>
  </si>
  <si>
    <t>2300601</t>
  </si>
  <si>
    <t>2300602</t>
  </si>
  <si>
    <t>23008</t>
  </si>
  <si>
    <t>2300901</t>
  </si>
  <si>
    <t>23015</t>
  </si>
  <si>
    <t>23016</t>
  </si>
  <si>
    <t>23021</t>
  </si>
  <si>
    <t>2302101</t>
  </si>
  <si>
    <t>2302102</t>
  </si>
  <si>
    <t>2302103</t>
  </si>
  <si>
    <t>2302199</t>
  </si>
  <si>
    <t>231</t>
  </si>
  <si>
    <t>23103</t>
  </si>
  <si>
    <t>230</t>
  </si>
  <si>
    <t>110</t>
  </si>
  <si>
    <t>11009</t>
  </si>
  <si>
    <t>1100901</t>
  </si>
  <si>
    <t>110090102</t>
  </si>
  <si>
    <t>110090103</t>
  </si>
  <si>
    <t>110090199</t>
  </si>
  <si>
    <t>11015</t>
  </si>
  <si>
    <t>11021</t>
  </si>
  <si>
    <t>1102101</t>
  </si>
  <si>
    <t>1102102</t>
  </si>
  <si>
    <t>1102103</t>
  </si>
  <si>
    <t>1102199</t>
  </si>
  <si>
    <t>105</t>
  </si>
  <si>
    <t>10504</t>
  </si>
  <si>
    <t>1050401</t>
  </si>
  <si>
    <t>科目编码</t>
    <phoneticPr fontId="17" type="noConversion"/>
  </si>
  <si>
    <t>1030102</t>
  </si>
  <si>
    <t>103010202</t>
  </si>
  <si>
    <t>1030112</t>
  </si>
  <si>
    <t>1030146</t>
  </si>
  <si>
    <t>1030147</t>
  </si>
  <si>
    <t>1030148</t>
  </si>
  <si>
    <t>103014801</t>
  </si>
  <si>
    <t>103014802</t>
  </si>
  <si>
    <t>103014803</t>
  </si>
  <si>
    <t>103014898</t>
  </si>
  <si>
    <t>103014899</t>
  </si>
  <si>
    <t>1030150</t>
  </si>
  <si>
    <t>103015002</t>
  </si>
  <si>
    <t>1030155</t>
  </si>
  <si>
    <t>1030156</t>
  </si>
  <si>
    <t>1030157</t>
  </si>
  <si>
    <t>1030158</t>
  </si>
  <si>
    <t>103015803</t>
  </si>
  <si>
    <t>1030159</t>
  </si>
  <si>
    <t>1030180</t>
  </si>
  <si>
    <t>103018003</t>
  </si>
  <si>
    <t>103018004</t>
  </si>
  <si>
    <t>103018007</t>
  </si>
  <si>
    <t>103015501</t>
  </si>
  <si>
    <t>103015502</t>
  </si>
  <si>
    <t>1030178</t>
  </si>
  <si>
    <t>103018005</t>
  </si>
  <si>
    <t>103018006</t>
  </si>
  <si>
    <t>1030199</t>
  </si>
  <si>
    <t>1050402</t>
  </si>
  <si>
    <t>11004</t>
  </si>
  <si>
    <t>1100802</t>
  </si>
  <si>
    <t>1100902</t>
  </si>
  <si>
    <t>110090299</t>
  </si>
  <si>
    <t>234</t>
  </si>
  <si>
    <t>2300603</t>
  </si>
  <si>
    <t>2300802</t>
  </si>
  <si>
    <t>2300902</t>
  </si>
  <si>
    <t>23104</t>
  </si>
  <si>
    <t>23009</t>
  </si>
  <si>
    <t>22301</t>
  </si>
  <si>
    <t>22302</t>
  </si>
  <si>
    <t>22303</t>
  </si>
  <si>
    <t>22399</t>
  </si>
  <si>
    <t>2300604</t>
  </si>
  <si>
    <t>2300803</t>
  </si>
  <si>
    <t>2300918</t>
  </si>
  <si>
    <t>11005</t>
  </si>
  <si>
    <t>1100501</t>
  </si>
  <si>
    <t>1100804</t>
  </si>
  <si>
    <t>表四</t>
    <phoneticPr fontId="17" type="noConversion"/>
  </si>
  <si>
    <t>省本级</t>
  </si>
  <si>
    <t>科目编码</t>
    <phoneticPr fontId="21" type="noConversion"/>
  </si>
  <si>
    <t>11006</t>
  </si>
  <si>
    <t>1100604</t>
  </si>
  <si>
    <t>23005</t>
  </si>
  <si>
    <t>2300501</t>
  </si>
  <si>
    <t>预算数</t>
    <phoneticPr fontId="21" type="noConversion"/>
  </si>
  <si>
    <t>联系电话：</t>
    <phoneticPr fontId="27" type="noConversion"/>
  </si>
  <si>
    <t>联系人：</t>
    <phoneticPr fontId="27" type="noConversion"/>
  </si>
  <si>
    <t>66_新疆生产建设兵团</t>
  </si>
  <si>
    <t>65_新疆维吾尔自治区</t>
  </si>
  <si>
    <t>64_宁夏回族自治区</t>
  </si>
  <si>
    <t>63_青海省</t>
  </si>
  <si>
    <t>62_甘肃省</t>
  </si>
  <si>
    <t>61_陕西省</t>
  </si>
  <si>
    <t>54_西藏自治区</t>
  </si>
  <si>
    <t>53_云南省</t>
  </si>
  <si>
    <t>52_贵州省</t>
  </si>
  <si>
    <t>51_四川省</t>
  </si>
  <si>
    <t>50_重庆市</t>
  </si>
  <si>
    <t>46_海南省</t>
  </si>
  <si>
    <t>45_广西壮族自治区</t>
  </si>
  <si>
    <t>44_广东省</t>
  </si>
  <si>
    <t>43_湖南省</t>
  </si>
  <si>
    <t>42_湖北省</t>
  </si>
  <si>
    <t>41_河南省</t>
  </si>
  <si>
    <t>37_山东省</t>
  </si>
  <si>
    <t>36_江西省</t>
  </si>
  <si>
    <t>35_福建省</t>
  </si>
  <si>
    <t>34_安徽省</t>
  </si>
  <si>
    <t>33_浙江省</t>
  </si>
  <si>
    <t>32_江苏省</t>
  </si>
  <si>
    <t>31_上海市</t>
  </si>
  <si>
    <t>23_黑龙江省</t>
  </si>
  <si>
    <t>22_吉林省</t>
  </si>
  <si>
    <t>21_辽宁省</t>
  </si>
  <si>
    <t>15_内蒙古自治区</t>
  </si>
  <si>
    <t>14_山西省</t>
  </si>
  <si>
    <t>4403_深圳市</t>
  </si>
  <si>
    <t>13_河北省</t>
  </si>
  <si>
    <t>3702_青岛市</t>
  </si>
  <si>
    <t>3502_厦门市</t>
  </si>
  <si>
    <t>3302_宁波市</t>
  </si>
  <si>
    <t>2102_大连市</t>
  </si>
  <si>
    <t>12_天津市</t>
  </si>
  <si>
    <t>11_北京市</t>
  </si>
  <si>
    <t>省级</t>
    <phoneticPr fontId="25" type="noConversion"/>
  </si>
  <si>
    <t>11_北京</t>
  </si>
  <si>
    <t>12_天津</t>
  </si>
  <si>
    <t>2102_大连</t>
  </si>
  <si>
    <t>31_上海</t>
  </si>
  <si>
    <t>3302_宁波</t>
  </si>
  <si>
    <t>3502_厦门</t>
  </si>
  <si>
    <t>3702_青岛</t>
  </si>
  <si>
    <t>4403_深圳</t>
  </si>
  <si>
    <t>50_重庆</t>
  </si>
  <si>
    <t>13_河北</t>
  </si>
  <si>
    <t>14_山西</t>
  </si>
  <si>
    <t>21_辽宁</t>
  </si>
  <si>
    <t>22_吉林</t>
  </si>
  <si>
    <t>23_黑龙江</t>
  </si>
  <si>
    <t>32_江苏</t>
  </si>
  <si>
    <t>33_浙江</t>
  </si>
  <si>
    <t>34_安徽</t>
  </si>
  <si>
    <t>35_福建</t>
  </si>
  <si>
    <t>36_江西</t>
  </si>
  <si>
    <t>37_山东</t>
  </si>
  <si>
    <t>41_河南</t>
  </si>
  <si>
    <t>42_湖北</t>
  </si>
  <si>
    <t>43_湖南</t>
  </si>
  <si>
    <t>44_广东</t>
  </si>
  <si>
    <t>46_海南</t>
  </si>
  <si>
    <t>51_四川</t>
  </si>
  <si>
    <t>52_贵州</t>
  </si>
  <si>
    <t>53_云南</t>
  </si>
  <si>
    <t>61_陕西</t>
  </si>
  <si>
    <t>62_甘肃</t>
  </si>
  <si>
    <t>63_青海</t>
  </si>
  <si>
    <t>15_内蒙古</t>
  </si>
  <si>
    <t>54_西藏</t>
  </si>
  <si>
    <t>45_广西</t>
    <phoneticPr fontId="25" type="noConversion"/>
  </si>
  <si>
    <t>64_宁夏</t>
    <phoneticPr fontId="25" type="noConversion"/>
  </si>
  <si>
    <t>65_新疆</t>
    <phoneticPr fontId="25" type="noConversion"/>
  </si>
  <si>
    <t>66_兵团</t>
    <phoneticPr fontId="25" type="noConversion"/>
  </si>
  <si>
    <t>请复制右边单元格内字符串命名文件：</t>
    <phoneticPr fontId="25" type="noConversion"/>
  </si>
  <si>
    <t>填报地区：</t>
    <phoneticPr fontId="27" type="noConversion"/>
  </si>
  <si>
    <t>表一</t>
  </si>
  <si>
    <t>代码</t>
  </si>
  <si>
    <t>名称</t>
  </si>
  <si>
    <t>上年
预算数</t>
    <phoneticPr fontId="17" type="noConversion"/>
  </si>
  <si>
    <r>
      <rPr>
        <sz val="12"/>
        <rFont val="黑体"/>
        <family val="3"/>
        <charset val="134"/>
      </rPr>
      <t>项目</t>
    </r>
  </si>
  <si>
    <r>
      <rPr>
        <sz val="12"/>
        <rFont val="黑体"/>
        <family val="3"/>
        <charset val="134"/>
      </rPr>
      <t>上年预计
执行数</t>
    </r>
    <r>
      <rPr>
        <sz val="12"/>
        <rFont val="Times New Roman"/>
        <family val="1"/>
      </rPr>
      <t xml:space="preserve"> </t>
    </r>
    <phoneticPr fontId="17" type="noConversion"/>
  </si>
  <si>
    <r>
      <rPr>
        <sz val="12"/>
        <rFont val="黑体"/>
        <family val="3"/>
        <charset val="134"/>
      </rPr>
      <t>预算数</t>
    </r>
  </si>
  <si>
    <r>
      <rPr>
        <sz val="12"/>
        <rFont val="黑体"/>
        <family val="3"/>
        <charset val="134"/>
      </rPr>
      <t>代码</t>
    </r>
  </si>
  <si>
    <r>
      <rPr>
        <sz val="12"/>
        <rFont val="黑体"/>
        <family val="3"/>
        <charset val="134"/>
      </rPr>
      <t>名称</t>
    </r>
  </si>
  <si>
    <r>
      <rPr>
        <sz val="12"/>
        <rFont val="黑体"/>
        <family val="3"/>
        <charset val="134"/>
      </rPr>
      <t>金额</t>
    </r>
  </si>
  <si>
    <r>
      <rPr>
        <sz val="12"/>
        <rFont val="黑体"/>
        <family val="3"/>
        <charset val="134"/>
      </rPr>
      <t>为上年
预算数的</t>
    </r>
    <r>
      <rPr>
        <sz val="12"/>
        <rFont val="Times New Roman"/>
        <family val="1"/>
      </rPr>
      <t>%</t>
    </r>
    <phoneticPr fontId="17" type="noConversion"/>
  </si>
  <si>
    <r>
      <rPr>
        <sz val="12"/>
        <rFont val="黑体"/>
        <family val="3"/>
        <charset val="134"/>
      </rPr>
      <t>为上年预计执行数的</t>
    </r>
    <r>
      <rPr>
        <sz val="12"/>
        <rFont val="Times New Roman"/>
        <family val="1"/>
      </rPr>
      <t>%</t>
    </r>
    <phoneticPr fontId="17" type="noConversion"/>
  </si>
  <si>
    <t>表二</t>
  </si>
  <si>
    <r>
      <rPr>
        <sz val="12"/>
        <rFont val="仿宋_GB2312"/>
        <family val="3"/>
        <charset val="134"/>
      </rPr>
      <t>单位：万元</t>
    </r>
  </si>
  <si>
    <r>
      <rPr>
        <sz val="12"/>
        <rFont val="仿宋_GB2312"/>
        <family val="3"/>
        <charset val="134"/>
      </rPr>
      <t>一般公共服务支出</t>
    </r>
  </si>
  <si>
    <r>
      <rPr>
        <sz val="12"/>
        <rFont val="仿宋_GB2312"/>
        <family val="3"/>
        <charset val="134"/>
      </rPr>
      <t>外交支出</t>
    </r>
  </si>
  <si>
    <r>
      <rPr>
        <sz val="12"/>
        <rFont val="仿宋_GB2312"/>
        <family val="3"/>
        <charset val="134"/>
      </rPr>
      <t>国防支出</t>
    </r>
  </si>
  <si>
    <r>
      <rPr>
        <sz val="12"/>
        <rFont val="仿宋_GB2312"/>
        <family val="3"/>
        <charset val="134"/>
      </rPr>
      <t>公共安全支出</t>
    </r>
  </si>
  <si>
    <r>
      <rPr>
        <sz val="12"/>
        <rFont val="仿宋_GB2312"/>
        <family val="3"/>
        <charset val="134"/>
      </rPr>
      <t>教育支出</t>
    </r>
  </si>
  <si>
    <r>
      <rPr>
        <sz val="12"/>
        <rFont val="仿宋_GB2312"/>
        <family val="3"/>
        <charset val="134"/>
      </rPr>
      <t>科学技术支出</t>
    </r>
  </si>
  <si>
    <r>
      <rPr>
        <sz val="12"/>
        <rFont val="仿宋_GB2312"/>
        <family val="3"/>
        <charset val="134"/>
      </rPr>
      <t>文化旅游体育与传媒支出</t>
    </r>
  </si>
  <si>
    <r>
      <rPr>
        <sz val="12"/>
        <rFont val="仿宋_GB2312"/>
        <family val="3"/>
        <charset val="134"/>
      </rPr>
      <t>社会保障和就业支出</t>
    </r>
  </si>
  <si>
    <r>
      <rPr>
        <sz val="12"/>
        <rFont val="仿宋_GB2312"/>
        <family val="3"/>
        <charset val="134"/>
      </rPr>
      <t>卫生健康支出</t>
    </r>
  </si>
  <si>
    <r>
      <rPr>
        <sz val="12"/>
        <rFont val="仿宋_GB2312"/>
        <family val="3"/>
        <charset val="134"/>
      </rPr>
      <t>节能环保支出</t>
    </r>
  </si>
  <si>
    <r>
      <rPr>
        <sz val="12"/>
        <rFont val="仿宋_GB2312"/>
        <family val="3"/>
        <charset val="134"/>
      </rPr>
      <t>城乡社区支出</t>
    </r>
  </si>
  <si>
    <r>
      <rPr>
        <sz val="12"/>
        <rFont val="仿宋_GB2312"/>
        <family val="3"/>
        <charset val="134"/>
      </rPr>
      <t>农林水支出</t>
    </r>
  </si>
  <si>
    <r>
      <rPr>
        <sz val="12"/>
        <rFont val="仿宋_GB2312"/>
        <family val="3"/>
        <charset val="134"/>
      </rPr>
      <t>交通运输支出</t>
    </r>
  </si>
  <si>
    <r>
      <rPr>
        <sz val="12"/>
        <rFont val="仿宋_GB2312"/>
        <family val="3"/>
        <charset val="134"/>
      </rPr>
      <t>资源勘探工业信息等支出</t>
    </r>
  </si>
  <si>
    <r>
      <rPr>
        <sz val="12"/>
        <rFont val="仿宋_GB2312"/>
        <family val="3"/>
        <charset val="134"/>
      </rPr>
      <t>商业服务业等支出</t>
    </r>
  </si>
  <si>
    <r>
      <rPr>
        <sz val="12"/>
        <rFont val="仿宋_GB2312"/>
        <family val="3"/>
        <charset val="134"/>
      </rPr>
      <t>金融支出</t>
    </r>
  </si>
  <si>
    <r>
      <rPr>
        <sz val="12"/>
        <rFont val="仿宋_GB2312"/>
        <family val="3"/>
        <charset val="134"/>
      </rPr>
      <t>援助其他地区支出</t>
    </r>
  </si>
  <si>
    <r>
      <rPr>
        <sz val="12"/>
        <rFont val="仿宋_GB2312"/>
        <family val="3"/>
        <charset val="134"/>
      </rPr>
      <t>自然资源海洋气象等支出</t>
    </r>
  </si>
  <si>
    <r>
      <rPr>
        <sz val="12"/>
        <rFont val="仿宋_GB2312"/>
        <family val="3"/>
        <charset val="134"/>
      </rPr>
      <t>住房保障支出</t>
    </r>
  </si>
  <si>
    <r>
      <rPr>
        <sz val="12"/>
        <rFont val="仿宋_GB2312"/>
        <family val="3"/>
        <charset val="134"/>
      </rPr>
      <t>粮油物资储备支出</t>
    </r>
  </si>
  <si>
    <r>
      <rPr>
        <sz val="12"/>
        <rFont val="仿宋_GB2312"/>
        <family val="3"/>
        <charset val="134"/>
      </rPr>
      <t>灾害防治及应急管理支出</t>
    </r>
  </si>
  <si>
    <r>
      <rPr>
        <sz val="12"/>
        <rFont val="仿宋_GB2312"/>
        <family val="3"/>
        <charset val="134"/>
      </rPr>
      <t>预备费</t>
    </r>
  </si>
  <si>
    <r>
      <rPr>
        <sz val="12"/>
        <rFont val="仿宋_GB2312"/>
        <family val="3"/>
        <charset val="134"/>
      </rPr>
      <t>其他支出</t>
    </r>
  </si>
  <si>
    <r>
      <rPr>
        <sz val="12"/>
        <rFont val="仿宋_GB2312"/>
        <family val="3"/>
        <charset val="134"/>
      </rPr>
      <t>债务付息支出</t>
    </r>
  </si>
  <si>
    <r>
      <rPr>
        <sz val="12"/>
        <rFont val="仿宋_GB2312"/>
        <family val="3"/>
        <charset val="134"/>
      </rPr>
      <t>债务发行费用支出</t>
    </r>
  </si>
  <si>
    <r>
      <rPr>
        <b/>
        <sz val="12"/>
        <rFont val="仿宋_GB2312"/>
        <family val="3"/>
        <charset val="134"/>
      </rPr>
      <t>支出总计</t>
    </r>
  </si>
  <si>
    <r>
      <rPr>
        <sz val="12"/>
        <rFont val="仿宋_GB2312"/>
        <family val="3"/>
        <charset val="134"/>
      </rPr>
      <t>上级补助收入</t>
    </r>
  </si>
  <si>
    <r>
      <rPr>
        <sz val="12"/>
        <rFont val="仿宋_GB2312"/>
        <family val="3"/>
        <charset val="134"/>
      </rPr>
      <t>上解支出</t>
    </r>
  </si>
  <si>
    <r>
      <rPr>
        <sz val="12"/>
        <rFont val="仿宋_GB2312"/>
        <family val="3"/>
        <charset val="134"/>
      </rPr>
      <t>返还性收入</t>
    </r>
  </si>
  <si>
    <r>
      <rPr>
        <sz val="12"/>
        <rFont val="仿宋_GB2312"/>
        <family val="3"/>
        <charset val="134"/>
      </rPr>
      <t>体制上解支出</t>
    </r>
  </si>
  <si>
    <r>
      <rPr>
        <sz val="12"/>
        <rFont val="仿宋_GB2312"/>
        <family val="3"/>
        <charset val="134"/>
      </rPr>
      <t>一般性转移支付收入</t>
    </r>
  </si>
  <si>
    <r>
      <rPr>
        <sz val="12"/>
        <rFont val="仿宋_GB2312"/>
        <family val="3"/>
        <charset val="134"/>
      </rPr>
      <t>专项上解支出</t>
    </r>
  </si>
  <si>
    <r>
      <rPr>
        <sz val="12"/>
        <rFont val="仿宋_GB2312"/>
        <family val="3"/>
        <charset val="134"/>
      </rPr>
      <t>专项转移支付收入</t>
    </r>
  </si>
  <si>
    <r>
      <rPr>
        <sz val="12"/>
        <rFont val="仿宋_GB2312"/>
        <family val="3"/>
        <charset val="134"/>
      </rPr>
      <t>调出资金</t>
    </r>
  </si>
  <si>
    <r>
      <rPr>
        <sz val="12"/>
        <rFont val="仿宋_GB2312"/>
        <family val="3"/>
        <charset val="134"/>
      </rPr>
      <t>上年结余收入</t>
    </r>
  </si>
  <si>
    <r>
      <rPr>
        <sz val="12"/>
        <rFont val="仿宋_GB2312"/>
        <family val="3"/>
        <charset val="134"/>
      </rPr>
      <t>年终结余</t>
    </r>
  </si>
  <si>
    <r>
      <rPr>
        <sz val="12"/>
        <rFont val="仿宋_GB2312"/>
        <family val="3"/>
        <charset val="134"/>
      </rPr>
      <t>一般公共预算年终结余</t>
    </r>
  </si>
  <si>
    <r>
      <rPr>
        <sz val="12"/>
        <rFont val="仿宋_GB2312"/>
        <family val="3"/>
        <charset val="134"/>
      </rPr>
      <t>调入资金</t>
    </r>
  </si>
  <si>
    <r>
      <rPr>
        <sz val="12"/>
        <rFont val="仿宋_GB2312"/>
        <family val="3"/>
        <charset val="134"/>
      </rPr>
      <t>安排预算稳定调节基金</t>
    </r>
  </si>
  <si>
    <r>
      <rPr>
        <sz val="12"/>
        <rFont val="仿宋_GB2312"/>
        <family val="3"/>
        <charset val="134"/>
      </rPr>
      <t>调入一般公共预算资金</t>
    </r>
  </si>
  <si>
    <r>
      <rPr>
        <sz val="12"/>
        <rFont val="仿宋_GB2312"/>
        <family val="3"/>
        <charset val="134"/>
      </rPr>
      <t>补充预算周转金</t>
    </r>
  </si>
  <si>
    <r>
      <rPr>
        <sz val="12"/>
        <rFont val="仿宋_GB2312"/>
        <family val="3"/>
        <charset val="134"/>
      </rPr>
      <t>从政府性基金预算调入一般公共预算</t>
    </r>
  </si>
  <si>
    <r>
      <rPr>
        <sz val="12"/>
        <rFont val="仿宋_GB2312"/>
        <family val="3"/>
        <charset val="134"/>
      </rPr>
      <t>区域间转移性支出</t>
    </r>
  </si>
  <si>
    <r>
      <rPr>
        <sz val="12"/>
        <rFont val="仿宋_GB2312"/>
        <family val="3"/>
        <charset val="134"/>
      </rPr>
      <t>从国有资本经营预算调入一般公共预算</t>
    </r>
  </si>
  <si>
    <r>
      <rPr>
        <sz val="12"/>
        <rFont val="仿宋_GB2312"/>
        <family val="3"/>
        <charset val="134"/>
      </rPr>
      <t>从其他资金调入一般公共预算</t>
    </r>
  </si>
  <si>
    <r>
      <rPr>
        <sz val="12"/>
        <rFont val="仿宋_GB2312"/>
        <family val="3"/>
        <charset val="134"/>
      </rPr>
      <t>生态保护补偿转移性支出</t>
    </r>
  </si>
  <si>
    <r>
      <rPr>
        <sz val="12"/>
        <rFont val="仿宋_GB2312"/>
        <family val="3"/>
        <charset val="134"/>
      </rPr>
      <t>动用预算稳定调节基金</t>
    </r>
  </si>
  <si>
    <r>
      <rPr>
        <sz val="12"/>
        <rFont val="仿宋_GB2312"/>
        <family val="3"/>
        <charset val="134"/>
      </rPr>
      <t>土地指标调剂转移性支出</t>
    </r>
  </si>
  <si>
    <r>
      <rPr>
        <sz val="12"/>
        <rFont val="仿宋_GB2312"/>
        <family val="3"/>
        <charset val="134"/>
      </rPr>
      <t>区域间转移支付收入</t>
    </r>
  </si>
  <si>
    <r>
      <rPr>
        <sz val="12"/>
        <rFont val="仿宋_GB2312"/>
        <family val="3"/>
        <charset val="134"/>
      </rPr>
      <t>其他转移性支出</t>
    </r>
  </si>
  <si>
    <r>
      <rPr>
        <sz val="12"/>
        <rFont val="仿宋_GB2312"/>
        <family val="3"/>
        <charset val="134"/>
      </rPr>
      <t>接受其他地区援助收入</t>
    </r>
  </si>
  <si>
    <r>
      <rPr>
        <sz val="12"/>
        <rFont val="仿宋_GB2312"/>
        <family val="3"/>
        <charset val="134"/>
      </rPr>
      <t>生态保护补偿转移性收入</t>
    </r>
  </si>
  <si>
    <r>
      <rPr>
        <sz val="12"/>
        <rFont val="仿宋_GB2312"/>
        <family val="3"/>
        <charset val="134"/>
      </rPr>
      <t>土地指标调剂转移性收入</t>
    </r>
  </si>
  <si>
    <r>
      <rPr>
        <sz val="12"/>
        <rFont val="仿宋_GB2312"/>
        <family val="3"/>
        <charset val="134"/>
      </rPr>
      <t>其他转移性收入</t>
    </r>
  </si>
  <si>
    <r>
      <rPr>
        <sz val="12"/>
        <rFont val="仿宋_GB2312"/>
        <family val="3"/>
        <charset val="134"/>
      </rPr>
      <t>债务收入</t>
    </r>
  </si>
  <si>
    <r>
      <rPr>
        <sz val="12"/>
        <rFont val="仿宋_GB2312"/>
        <family val="3"/>
        <charset val="134"/>
      </rPr>
      <t>债务还本支出</t>
    </r>
  </si>
  <si>
    <r>
      <rPr>
        <sz val="12"/>
        <rFont val="仿宋_GB2312"/>
        <family val="3"/>
        <charset val="134"/>
      </rPr>
      <t>地方政府债务收入</t>
    </r>
  </si>
  <si>
    <r>
      <rPr>
        <sz val="12"/>
        <rFont val="仿宋_GB2312"/>
        <family val="3"/>
        <charset val="134"/>
      </rPr>
      <t>地方政府一般债务还本支出</t>
    </r>
  </si>
  <si>
    <r>
      <rPr>
        <sz val="12"/>
        <rFont val="仿宋_GB2312"/>
        <family val="3"/>
        <charset val="134"/>
      </rPr>
      <t>一般债务收入</t>
    </r>
  </si>
  <si>
    <t>110</t>
    <phoneticPr fontId="17" type="noConversion"/>
  </si>
  <si>
    <r>
      <rPr>
        <b/>
        <sz val="12"/>
        <rFont val="仿宋_GB2312"/>
        <family val="3"/>
        <charset val="134"/>
      </rPr>
      <t>地方本级收入合计</t>
    </r>
    <phoneticPr fontId="17" type="noConversion"/>
  </si>
  <si>
    <r>
      <rPr>
        <b/>
        <sz val="12"/>
        <rFont val="仿宋_GB2312"/>
        <family val="3"/>
        <charset val="134"/>
      </rPr>
      <t>地方本级支出合计</t>
    </r>
    <phoneticPr fontId="17" type="noConversion"/>
  </si>
  <si>
    <r>
      <rPr>
        <b/>
        <sz val="12"/>
        <rFont val="仿宋_GB2312"/>
        <family val="3"/>
        <charset val="134"/>
      </rPr>
      <t>转移性收入</t>
    </r>
  </si>
  <si>
    <r>
      <rPr>
        <b/>
        <sz val="12"/>
        <rFont val="仿宋_GB2312"/>
        <family val="3"/>
        <charset val="134"/>
      </rPr>
      <t>转移性支出</t>
    </r>
  </si>
  <si>
    <r>
      <rPr>
        <sz val="12"/>
        <rFont val="黑体"/>
        <family val="3"/>
        <charset val="134"/>
      </rPr>
      <t>为上年预算数的</t>
    </r>
    <r>
      <rPr>
        <sz val="12"/>
        <rFont val="Times New Roman"/>
        <family val="1"/>
      </rPr>
      <t>%</t>
    </r>
    <phoneticPr fontId="17" type="noConversion"/>
  </si>
  <si>
    <r>
      <rPr>
        <b/>
        <sz val="12"/>
        <rFont val="仿宋_GB2312"/>
        <family val="3"/>
        <charset val="134"/>
      </rPr>
      <t>收入总计</t>
    </r>
    <phoneticPr fontId="17" type="noConversion"/>
  </si>
  <si>
    <r>
      <rPr>
        <b/>
        <sz val="12"/>
        <rFont val="仿宋_GB2312"/>
        <family val="3"/>
        <charset val="134"/>
      </rPr>
      <t>支出总计</t>
    </r>
    <phoneticPr fontId="17" type="noConversion"/>
  </si>
  <si>
    <t xml:space="preserve">表五 </t>
    <phoneticPr fontId="21" type="noConversion"/>
  </si>
  <si>
    <t xml:space="preserve">上年预计执行数 </t>
    <phoneticPr fontId="21" type="noConversion"/>
  </si>
  <si>
    <r>
      <rPr>
        <sz val="12"/>
        <color indexed="8"/>
        <rFont val="仿宋_GB2312"/>
        <family val="3"/>
        <charset val="134"/>
      </rPr>
      <t>一、利润收入</t>
    </r>
  </si>
  <si>
    <r>
      <rPr>
        <sz val="12"/>
        <color indexed="8"/>
        <rFont val="仿宋_GB2312"/>
        <family val="3"/>
        <charset val="134"/>
      </rPr>
      <t>三、产权转让收入</t>
    </r>
  </si>
  <si>
    <r>
      <rPr>
        <sz val="12"/>
        <color indexed="8"/>
        <rFont val="仿宋_GB2312"/>
        <family val="3"/>
        <charset val="134"/>
      </rPr>
      <t>四、清算收入</t>
    </r>
  </si>
  <si>
    <r>
      <rPr>
        <sz val="12"/>
        <color indexed="8"/>
        <rFont val="仿宋_GB2312"/>
        <family val="3"/>
        <charset val="134"/>
      </rPr>
      <t>五、其他国有资本经营预算收入</t>
    </r>
  </si>
  <si>
    <r>
      <rPr>
        <sz val="12"/>
        <color indexed="8"/>
        <rFont val="仿宋_GB2312"/>
        <family val="3"/>
        <charset val="134"/>
      </rPr>
      <t>转移性收入</t>
    </r>
  </si>
  <si>
    <r>
      <rPr>
        <sz val="12"/>
        <color indexed="8"/>
        <rFont val="仿宋_GB2312"/>
        <family val="3"/>
        <charset val="134"/>
      </rPr>
      <t>转移性支出</t>
    </r>
  </si>
  <si>
    <r>
      <rPr>
        <sz val="12"/>
        <color indexed="8"/>
        <rFont val="仿宋_GB2312"/>
        <family val="3"/>
        <charset val="134"/>
      </rPr>
      <t>国有资本经营预算转移支付收入</t>
    </r>
  </si>
  <si>
    <r>
      <rPr>
        <sz val="12"/>
        <color indexed="8"/>
        <rFont val="仿宋_GB2312"/>
        <family val="3"/>
        <charset val="134"/>
      </rPr>
      <t>国有资本经营预算转移支付</t>
    </r>
  </si>
  <si>
    <r>
      <rPr>
        <sz val="12"/>
        <color indexed="8"/>
        <rFont val="仿宋_GB2312"/>
        <family val="3"/>
        <charset val="134"/>
      </rPr>
      <t>国有资本经营预算转移支付支出</t>
    </r>
  </si>
  <si>
    <r>
      <rPr>
        <sz val="12"/>
        <color indexed="8"/>
        <rFont val="仿宋_GB2312"/>
        <family val="3"/>
        <charset val="134"/>
      </rPr>
      <t>上解收入</t>
    </r>
  </si>
  <si>
    <r>
      <rPr>
        <sz val="12"/>
        <color indexed="8"/>
        <rFont val="仿宋_GB2312"/>
        <family val="3"/>
        <charset val="134"/>
      </rPr>
      <t>上解支出</t>
    </r>
  </si>
  <si>
    <r>
      <rPr>
        <sz val="12"/>
        <color indexed="8"/>
        <rFont val="仿宋_GB2312"/>
        <family val="3"/>
        <charset val="134"/>
      </rPr>
      <t>上年结余收入</t>
    </r>
  </si>
  <si>
    <r>
      <rPr>
        <sz val="12"/>
        <color indexed="8"/>
        <rFont val="仿宋_GB2312"/>
        <family val="3"/>
        <charset val="134"/>
      </rPr>
      <t>调出资金</t>
    </r>
  </si>
  <si>
    <r>
      <rPr>
        <sz val="12"/>
        <color indexed="8"/>
        <rFont val="仿宋_GB2312"/>
        <family val="3"/>
        <charset val="134"/>
      </rPr>
      <t>国有资本经营预算上年结余收入</t>
    </r>
  </si>
  <si>
    <r>
      <rPr>
        <sz val="12"/>
        <color indexed="8"/>
        <rFont val="仿宋_GB2312"/>
        <family val="3"/>
        <charset val="134"/>
      </rPr>
      <t>国有资本经营预算调出资金</t>
    </r>
  </si>
  <si>
    <r>
      <rPr>
        <sz val="12"/>
        <color indexed="8"/>
        <rFont val="仿宋_GB2312"/>
        <family val="3"/>
        <charset val="134"/>
      </rPr>
      <t>年终结余</t>
    </r>
  </si>
  <si>
    <r>
      <rPr>
        <sz val="12"/>
        <color indexed="8"/>
        <rFont val="仿宋_GB2312"/>
        <family val="3"/>
        <charset val="134"/>
      </rPr>
      <t>国有资本经营预算年终结余</t>
    </r>
  </si>
  <si>
    <r>
      <rPr>
        <b/>
        <sz val="12"/>
        <rFont val="仿宋_GB2312"/>
        <family val="3"/>
        <charset val="134"/>
      </rPr>
      <t>地方本级收入合计</t>
    </r>
    <phoneticPr fontId="21" type="noConversion"/>
  </si>
  <si>
    <r>
      <rPr>
        <b/>
        <sz val="12"/>
        <rFont val="仿宋_GB2312"/>
        <family val="3"/>
        <charset val="134"/>
      </rPr>
      <t>地方本级支出合计</t>
    </r>
    <phoneticPr fontId="21" type="noConversion"/>
  </si>
  <si>
    <r>
      <rPr>
        <b/>
        <sz val="12"/>
        <rFont val="仿宋_GB2312"/>
        <family val="3"/>
        <charset val="134"/>
      </rPr>
      <t>收</t>
    </r>
    <r>
      <rPr>
        <b/>
        <sz val="12"/>
        <rFont val="Times New Roman"/>
        <family val="1"/>
      </rPr>
      <t xml:space="preserve"> </t>
    </r>
    <r>
      <rPr>
        <b/>
        <sz val="12"/>
        <rFont val="仿宋_GB2312"/>
        <family val="3"/>
        <charset val="134"/>
      </rPr>
      <t>入</t>
    </r>
    <r>
      <rPr>
        <b/>
        <sz val="12"/>
        <rFont val="Times New Roman"/>
        <family val="1"/>
      </rPr>
      <t xml:space="preserve"> </t>
    </r>
    <r>
      <rPr>
        <b/>
        <sz val="12"/>
        <rFont val="仿宋_GB2312"/>
        <family val="3"/>
        <charset val="134"/>
      </rPr>
      <t>总</t>
    </r>
    <r>
      <rPr>
        <b/>
        <sz val="12"/>
        <rFont val="Times New Roman"/>
        <family val="1"/>
      </rPr>
      <t xml:space="preserve"> </t>
    </r>
    <r>
      <rPr>
        <b/>
        <sz val="12"/>
        <rFont val="仿宋_GB2312"/>
        <family val="3"/>
        <charset val="134"/>
      </rPr>
      <t>计</t>
    </r>
  </si>
  <si>
    <r>
      <rPr>
        <b/>
        <sz val="12"/>
        <rFont val="仿宋_GB2312"/>
        <family val="3"/>
        <charset val="134"/>
      </rPr>
      <t>支</t>
    </r>
    <r>
      <rPr>
        <b/>
        <sz val="12"/>
        <rFont val="Times New Roman"/>
        <family val="1"/>
      </rPr>
      <t xml:space="preserve"> </t>
    </r>
    <r>
      <rPr>
        <b/>
        <sz val="12"/>
        <rFont val="仿宋_GB2312"/>
        <family val="3"/>
        <charset val="134"/>
      </rPr>
      <t>出</t>
    </r>
    <r>
      <rPr>
        <b/>
        <sz val="12"/>
        <rFont val="Times New Roman"/>
        <family val="1"/>
      </rPr>
      <t xml:space="preserve"> </t>
    </r>
    <r>
      <rPr>
        <b/>
        <sz val="12"/>
        <rFont val="仿宋_GB2312"/>
        <family val="3"/>
        <charset val="134"/>
      </rPr>
      <t>总</t>
    </r>
    <r>
      <rPr>
        <b/>
        <sz val="12"/>
        <rFont val="Times New Roman"/>
        <family val="1"/>
      </rPr>
      <t xml:space="preserve"> </t>
    </r>
    <r>
      <rPr>
        <b/>
        <sz val="12"/>
        <rFont val="仿宋_GB2312"/>
        <family val="3"/>
        <charset val="134"/>
      </rPr>
      <t>计</t>
    </r>
  </si>
  <si>
    <t>地市级
及以下</t>
    <phoneticPr fontId="21" type="noConversion"/>
  </si>
  <si>
    <t>国有资本经营预算转移支付收入</t>
    <phoneticPr fontId="21" type="noConversion"/>
  </si>
  <si>
    <t>国有资本经营预算上解支出</t>
    <phoneticPr fontId="21" type="noConversion"/>
  </si>
  <si>
    <t>注：1.国有资本经营预算转移支付收入_合计=国有资本经营预算转移支付收入_省本级+国有资本经营预算转移支付收入_计划单列市</t>
    <phoneticPr fontId="21" type="noConversion"/>
  </si>
  <si>
    <r>
      <rPr>
        <sz val="12"/>
        <color theme="0"/>
        <rFont val="仿宋_GB2312"/>
        <family val="3"/>
        <charset val="134"/>
      </rPr>
      <t>注：</t>
    </r>
    <r>
      <rPr>
        <sz val="12"/>
        <rFont val="仿宋_GB2312"/>
        <family val="3"/>
        <charset val="134"/>
      </rPr>
      <t>2.国有资本经营预算上解支出_合计=国有资本经营预算上解支出_省本级+国有资本经营预算上解支出_计划单列市</t>
    </r>
    <phoneticPr fontId="21" type="noConversion"/>
  </si>
  <si>
    <t>国有资本经营预算上解收入</t>
    <phoneticPr fontId="21" type="noConversion"/>
  </si>
  <si>
    <r>
      <rPr>
        <sz val="12"/>
        <color theme="0"/>
        <rFont val="仿宋_GB2312"/>
        <family val="3"/>
        <charset val="134"/>
      </rPr>
      <t>注：</t>
    </r>
    <r>
      <rPr>
        <sz val="12"/>
        <rFont val="仿宋_GB2312"/>
        <family val="3"/>
        <charset val="134"/>
      </rPr>
      <t>3.国有资本经营预算上解收入_合计=0；国有资本经营预算转移支付支出_合计=0。已禁止录入。</t>
    </r>
    <phoneticPr fontId="21" type="noConversion"/>
  </si>
  <si>
    <t>国家电影事业发展专项资金收入</t>
  </si>
  <si>
    <t>1030129</t>
    <phoneticPr fontId="17" type="noConversion"/>
  </si>
  <si>
    <t>科学技术支出</t>
  </si>
  <si>
    <t>文化旅游体育与传媒支出</t>
  </si>
  <si>
    <t>节能环保支出</t>
  </si>
  <si>
    <t>城乡社区支出</t>
  </si>
  <si>
    <t>农林水支出</t>
  </si>
  <si>
    <t>交通运输支出</t>
  </si>
  <si>
    <t>资源勘探工业信息等支出</t>
  </si>
  <si>
    <t>金融支出</t>
  </si>
  <si>
    <t>其他支出</t>
  </si>
  <si>
    <t>债务付息支出</t>
  </si>
  <si>
    <t>债务发行费用支出</t>
  </si>
  <si>
    <t>抗疫特别国债安排的支出</t>
  </si>
  <si>
    <t>车辆通行费</t>
  </si>
  <si>
    <t>污水处理费收入</t>
  </si>
  <si>
    <t>彩票发行机构和彩票销售机构的业务费用</t>
  </si>
  <si>
    <t>福利彩票销售机构的业务费用</t>
  </si>
  <si>
    <t>体育彩票销售机构的业务费用</t>
  </si>
  <si>
    <t>彩票兑奖周转金</t>
  </si>
  <si>
    <t>彩票发行销售风险基金</t>
  </si>
  <si>
    <t>彩票市场调控资金收入</t>
  </si>
  <si>
    <t>其他政府性基金收入</t>
  </si>
  <si>
    <t>专项债务对应项目专项收入</t>
  </si>
  <si>
    <r>
      <t>2025</t>
    </r>
    <r>
      <rPr>
        <sz val="48"/>
        <rFont val="方正小标宋简体"/>
        <family val="3"/>
        <charset val="134"/>
      </rPr>
      <t>年地方财政预算表</t>
    </r>
  </si>
  <si>
    <t xml:space="preserve">            表一 2025年一般公共预算收入表</t>
  </si>
  <si>
    <t xml:space="preserve">            表二 2025年一般公共预算支出表</t>
  </si>
  <si>
    <t xml:space="preserve">            表三 2025年一般公共预算收支平衡表</t>
  </si>
  <si>
    <t xml:space="preserve">            表四 2025年政府性基金预算收支表</t>
  </si>
  <si>
    <t xml:space="preserve">            表五 2025年国有资本经营预算收支表</t>
  </si>
  <si>
    <r>
      <t>2025</t>
    </r>
    <r>
      <rPr>
        <sz val="18"/>
        <rFont val="方正小标宋简体"/>
        <family val="3"/>
        <charset val="134"/>
      </rPr>
      <t>年一般公共预算收入表</t>
    </r>
  </si>
  <si>
    <r>
      <t>2025</t>
    </r>
    <r>
      <rPr>
        <sz val="18"/>
        <rFont val="方正小标宋简体"/>
        <family val="3"/>
        <charset val="134"/>
      </rPr>
      <t>年一般公共预算支出表</t>
    </r>
  </si>
  <si>
    <r>
      <t>2025</t>
    </r>
    <r>
      <rPr>
        <sz val="18"/>
        <rFont val="方正小标宋简体"/>
        <family val="3"/>
        <charset val="134"/>
      </rPr>
      <t>年一般公共预算收支平衡表</t>
    </r>
  </si>
  <si>
    <r>
      <t>2025</t>
    </r>
    <r>
      <rPr>
        <sz val="18"/>
        <rFont val="方正小标宋简体"/>
        <family val="3"/>
        <charset val="134"/>
      </rPr>
      <t>年政府性基金预算收支表</t>
    </r>
  </si>
  <si>
    <r>
      <t>2025</t>
    </r>
    <r>
      <rPr>
        <sz val="18"/>
        <rFont val="方正小标宋简体"/>
        <family val="3"/>
        <charset val="134"/>
      </rPr>
      <t>年国有资本经营预算收支表</t>
    </r>
  </si>
  <si>
    <t>1030182</t>
  </si>
  <si>
    <t>110090203</t>
  </si>
  <si>
    <t>110090204</t>
  </si>
  <si>
    <t>110090205</t>
  </si>
  <si>
    <t>11022</t>
    <phoneticPr fontId="17" type="noConversion"/>
  </si>
  <si>
    <t>1102201</t>
    <phoneticPr fontId="17" type="noConversion"/>
  </si>
  <si>
    <t>动用偿债备付金</t>
    <phoneticPr fontId="17" type="noConversion"/>
  </si>
  <si>
    <t>动用超长期特别国债偿债备付金</t>
    <phoneticPr fontId="17" type="noConversion"/>
  </si>
  <si>
    <t>债务收入</t>
  </si>
  <si>
    <t>地方政府债务收入</t>
  </si>
  <si>
    <t>专项债务收入</t>
  </si>
  <si>
    <t>2300605</t>
  </si>
  <si>
    <t>抗疫特别国债还本上解支出</t>
    <phoneticPr fontId="17" type="noConversion"/>
  </si>
  <si>
    <t>超长期特别国债还本上解支出</t>
    <phoneticPr fontId="17" type="noConversion"/>
  </si>
  <si>
    <t>偿债备付金</t>
    <phoneticPr fontId="17" type="noConversion"/>
  </si>
  <si>
    <t>安排超长期特别国债偿债备付金</t>
    <phoneticPr fontId="17" type="noConversion"/>
  </si>
  <si>
    <t>转移性支出</t>
  </si>
  <si>
    <t>上解支出</t>
  </si>
  <si>
    <t>政府性基金上解支出</t>
  </si>
  <si>
    <t>调出资金</t>
  </si>
  <si>
    <t>政府性基金预算调出资金</t>
  </si>
  <si>
    <t>年终结余</t>
  </si>
  <si>
    <t>政府性基金年终结余</t>
  </si>
  <si>
    <t>债务还本支出</t>
  </si>
  <si>
    <t>地方政府专项债务还本支出</t>
  </si>
  <si>
    <t>2300606</t>
  </si>
  <si>
    <t>23022</t>
  </si>
  <si>
    <t>2302201</t>
  </si>
  <si>
    <t>政府性基金收入</t>
  </si>
  <si>
    <t>农网还贷资金收入</t>
  </si>
  <si>
    <t>地方农网还贷资金收入</t>
  </si>
  <si>
    <t>海南省高等级公路车辆通行附加费收入</t>
  </si>
  <si>
    <t>国有土地收益基金收入</t>
  </si>
  <si>
    <t>农业土地开发资金收入</t>
  </si>
  <si>
    <t>国有土地使用权出让收入</t>
  </si>
  <si>
    <t>土地出让价款收入</t>
  </si>
  <si>
    <t>补缴的土地价款</t>
  </si>
  <si>
    <t>划拨土地收入</t>
  </si>
  <si>
    <t>缴纳新增建设用地土地有偿使用费</t>
  </si>
  <si>
    <t>其他土地出让收入</t>
  </si>
  <si>
    <t>大中型水库库区基金收入</t>
  </si>
  <si>
    <t>地方大中型水库库区基金收入</t>
  </si>
  <si>
    <t>彩票公益金收入</t>
  </si>
  <si>
    <t>福利彩票公益金收入</t>
  </si>
  <si>
    <t>体育彩票公益金收入</t>
  </si>
  <si>
    <t>城市基础设施配套费收入</t>
  </si>
  <si>
    <t>小型水库移民扶助基金收入</t>
  </si>
  <si>
    <t>国家重大水利工程建设基金收入</t>
  </si>
  <si>
    <t>地方重大水利工程建设资金</t>
  </si>
  <si>
    <t>地方本级收入合计</t>
    <phoneticPr fontId="17" type="noConversion"/>
  </si>
  <si>
    <t>转移性收入</t>
  </si>
  <si>
    <t>政府性基金转移支付收入</t>
  </si>
  <si>
    <t>上年结余收入</t>
  </si>
  <si>
    <t>政府性基金预算上年结余收入</t>
  </si>
  <si>
    <t>调入资金</t>
  </si>
  <si>
    <t>调入政府性基金预算资金</t>
  </si>
  <si>
    <t>地方本级支出合计</t>
    <phoneticPr fontId="17" type="noConversion"/>
  </si>
  <si>
    <t>支出总计</t>
  </si>
  <si>
    <t>1030183</t>
  </si>
  <si>
    <r>
      <rPr>
        <sz val="12"/>
        <rFont val="仿宋_GB2312"/>
        <family val="2"/>
        <charset val="134"/>
      </rPr>
      <t> </t>
    </r>
    <r>
      <rPr>
        <sz val="12"/>
        <rFont val="仿宋_GB2312"/>
        <family val="3"/>
        <charset val="134"/>
      </rPr>
      <t>耕地保护考核奖惩基金收入</t>
    </r>
    <phoneticPr fontId="17" type="noConversion"/>
  </si>
  <si>
    <r>
      <rPr>
        <sz val="12"/>
        <rFont val="仿宋_GB2312"/>
        <family val="2"/>
        <charset val="134"/>
      </rPr>
      <t> </t>
    </r>
    <r>
      <rPr>
        <sz val="12"/>
        <rFont val="仿宋_GB2312"/>
        <family val="3"/>
        <charset val="134"/>
      </rPr>
      <t>超长期特别国债财务基金收入</t>
    </r>
    <phoneticPr fontId="17" type="noConversion"/>
  </si>
  <si>
    <t>从一般公共预算调入用于补充超长期特别国债偿债备付金的资金</t>
  </si>
  <si>
    <t>从国有资本经营预算调入用于补充超长期特别国债偿债备付金的资金</t>
  </si>
  <si>
    <t>从一般公共预算调入用于偿还超长期特别国债本金的资金</t>
  </si>
  <si>
    <t>从国有资本经营预算调入用于偿还超长期特别国债本金的资 金</t>
  </si>
  <si>
    <t>110090202</t>
  </si>
  <si>
    <t>110090206</t>
  </si>
  <si>
    <t>110090207</t>
  </si>
  <si>
    <t>从一般公共预算调入用于偿还抗疫特别国债本金的资金</t>
  </si>
  <si>
    <t>从国有资本经营预算调入用于偿还抗疫特别国债本金的资金</t>
  </si>
  <si>
    <t>教育支出</t>
  </si>
  <si>
    <t>社会保障和就业支出</t>
  </si>
  <si>
    <t>卫生健康支出</t>
  </si>
  <si>
    <t>自然资源海洋气象等支出</t>
  </si>
  <si>
    <t>住房保障支出</t>
  </si>
  <si>
    <t>粮油物资储备支出</t>
  </si>
  <si>
    <t>灾害防治及应急管理支出</t>
  </si>
  <si>
    <t>二、国有企业资本金注入</t>
    <phoneticPr fontId="17" type="noConversion"/>
  </si>
  <si>
    <t>四、其他国有资本经营预算支出</t>
    <phoneticPr fontId="17" type="noConversion"/>
  </si>
  <si>
    <t>一、解决历史遗留问题及改革成本支出</t>
    <phoneticPr fontId="17" type="noConversion"/>
  </si>
  <si>
    <t>三、国有企业公益性补贴</t>
    <phoneticPr fontId="17" type="noConversion"/>
  </si>
  <si>
    <t>二、股息红利收入</t>
    <phoneticPr fontId="21" type="noConversion"/>
  </si>
  <si>
    <t>表内政府收支功能科目、公式都有大的修改，请务必使用新版填报。</t>
    <phoneticPr fontId="17" type="noConversion"/>
  </si>
  <si>
    <t>一般公共预算调入</t>
    <phoneticPr fontId="17" type="noConversion"/>
  </si>
  <si>
    <t>其他调入资金</t>
    <phoneticPr fontId="17" type="noConversion"/>
  </si>
  <si>
    <t>其他调入政府性基金预算资金</t>
    <phoneticPr fontId="17" type="noConversion"/>
  </si>
  <si>
    <t>注：比照决算报表在其他调入政府性基金预算资金（110090299）科目下增设一般公共预算调入及其他调入资金。</t>
    <phoneticPr fontId="17" type="noConversion"/>
  </si>
  <si>
    <r>
      <rPr>
        <sz val="12"/>
        <color rgb="FFFF0000"/>
        <rFont val="宋体"/>
        <family val="1"/>
        <charset val="134"/>
      </rPr>
      <t>注：</t>
    </r>
    <r>
      <rPr>
        <sz val="12"/>
        <color rgb="FFFF0000"/>
        <rFont val="Times New Roman"/>
        <family val="1"/>
      </rPr>
      <t>A1</t>
    </r>
    <r>
      <rPr>
        <sz val="12"/>
        <color rgb="FFFF0000"/>
        <rFont val="宋体"/>
        <family val="1"/>
        <charset val="134"/>
      </rPr>
      <t>、</t>
    </r>
    <r>
      <rPr>
        <sz val="12"/>
        <color rgb="FFFF0000"/>
        <rFont val="Times New Roman"/>
        <family val="1"/>
      </rPr>
      <t>A2</t>
    </r>
    <r>
      <rPr>
        <sz val="12"/>
        <color rgb="FFFF0000"/>
        <rFont val="宋体"/>
        <family val="1"/>
        <charset val="134"/>
      </rPr>
      <t>单元格无错误提示才可上报。</t>
    </r>
    <phoneticPr fontId="2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</si>
</sst>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0_ "/>
    <numFmt numFmtId="177" formatCode="0_ "/>
    <numFmt numFmtId="178" formatCode="0.0_ "/>
    <numFmt numFmtId="179" formatCode="0.00_);[Red]\(0.00\)"/>
    <numFmt numFmtId="180" formatCode="\ @"/>
    <numFmt numFmtId="181" formatCode="0_ ;[Red]\-0\ ;"/>
    <numFmt numFmtId="182" formatCode="0.0%_ ;[Red]\-0.0%\ ;"/>
  </numFmts>
  <fonts count="51" x14ac:knownFonts="1">
    <font>
      <sz val="11"/>
      <color theme="1"/>
      <name val="等线"/>
      <charset val="134"/>
      <scheme val="minor"/>
    </font>
    <font>
      <b/>
      <sz val="16"/>
      <name val="黑体"/>
      <family val="3"/>
      <charset val="134"/>
    </font>
    <font>
      <sz val="11"/>
      <name val="等线"/>
      <family val="3"/>
      <charset val="134"/>
      <scheme val="minor"/>
    </font>
    <font>
      <sz val="12"/>
      <name val="Times New Roman"/>
      <family val="1"/>
    </font>
    <font>
      <sz val="11"/>
      <name val="Times New Roman"/>
      <family val="1"/>
    </font>
    <font>
      <sz val="12"/>
      <name val="黑体"/>
      <family val="3"/>
      <charset val="134"/>
    </font>
    <font>
      <sz val="12"/>
      <name val="宋体"/>
      <family val="3"/>
      <charset val="134"/>
    </font>
    <font>
      <sz val="11"/>
      <color indexed="8"/>
      <name val="宋体"/>
      <family val="3"/>
      <charset val="134"/>
    </font>
    <font>
      <sz val="11"/>
      <color rgb="FFFF0000"/>
      <name val="等线"/>
      <family val="3"/>
      <charset val="134"/>
      <scheme val="minor"/>
    </font>
    <font>
      <sz val="9"/>
      <name val="宋体"/>
      <family val="3"/>
      <charset val="134"/>
    </font>
    <font>
      <sz val="16"/>
      <name val="黑体"/>
      <family val="3"/>
      <charset val="134"/>
    </font>
    <font>
      <sz val="16"/>
      <name val="Times New Roman"/>
      <family val="1"/>
    </font>
    <font>
      <sz val="48"/>
      <name val="Times New Roman"/>
      <family val="1"/>
    </font>
    <font>
      <sz val="12"/>
      <color indexed="20"/>
      <name val="宋体"/>
      <family val="3"/>
      <charset val="134"/>
    </font>
    <font>
      <sz val="11"/>
      <color indexed="20"/>
      <name val="宋体"/>
      <family val="3"/>
      <charset val="134"/>
    </font>
    <font>
      <sz val="11"/>
      <color indexed="17"/>
      <name val="宋体"/>
      <family val="3"/>
      <charset val="134"/>
    </font>
    <font>
      <sz val="12"/>
      <color indexed="17"/>
      <name val="宋体"/>
      <family val="3"/>
      <charset val="134"/>
    </font>
    <font>
      <sz val="9"/>
      <name val="等线"/>
      <family val="3"/>
      <charset val="134"/>
      <scheme val="minor"/>
    </font>
    <font>
      <sz val="16"/>
      <name val="黑体"/>
      <family val="3"/>
      <charset val="134"/>
    </font>
    <font>
      <sz val="12"/>
      <name val="宋体"/>
      <family val="3"/>
      <charset val="134"/>
    </font>
    <font>
      <sz val="12"/>
      <name val="Times New Roman"/>
      <family val="3"/>
      <charset val="134"/>
    </font>
    <font>
      <sz val="9"/>
      <name val="等线"/>
      <family val="3"/>
      <charset val="134"/>
      <scheme val="minor"/>
    </font>
    <font>
      <sz val="14"/>
      <name val="仿宋_GB2312"/>
      <family val="3"/>
      <charset val="134"/>
    </font>
    <font>
      <sz val="14"/>
      <name val="Times New Roman"/>
      <family val="1"/>
    </font>
    <font>
      <sz val="12"/>
      <name val="宋体"/>
      <family val="3"/>
      <charset val="134"/>
    </font>
    <font>
      <sz val="9"/>
      <name val="等线"/>
      <family val="3"/>
      <charset val="134"/>
      <scheme val="minor"/>
    </font>
    <font>
      <sz val="12"/>
      <name val="宋体"/>
      <family val="1"/>
      <charset val="134"/>
    </font>
    <font>
      <sz val="9"/>
      <name val="等线"/>
      <family val="3"/>
      <charset val="134"/>
    </font>
    <font>
      <sz val="48"/>
      <name val="方正小标宋简体"/>
      <family val="3"/>
      <charset val="134"/>
    </font>
    <font>
      <sz val="11"/>
      <color theme="1"/>
      <name val="等线"/>
      <family val="3"/>
      <charset val="134"/>
      <scheme val="minor"/>
    </font>
    <font>
      <b/>
      <sz val="12"/>
      <name val="Times New Roman"/>
      <family val="1"/>
    </font>
    <font>
      <sz val="18"/>
      <name val="Times New Roman"/>
      <family val="1"/>
    </font>
    <font>
      <sz val="18"/>
      <name val="方正小标宋简体"/>
      <family val="3"/>
      <charset val="134"/>
    </font>
    <font>
      <sz val="12"/>
      <name val="仿宋_GB2312"/>
      <family val="3"/>
      <charset val="134"/>
    </font>
    <font>
      <b/>
      <sz val="11"/>
      <name val="仿宋_GB2312"/>
      <family val="3"/>
      <charset val="134"/>
    </font>
    <font>
      <b/>
      <sz val="12"/>
      <name val="仿宋_GB2312"/>
      <family val="3"/>
      <charset val="134"/>
    </font>
    <font>
      <sz val="12"/>
      <color theme="1"/>
      <name val="Times New Roman"/>
      <family val="1"/>
    </font>
    <font>
      <sz val="12"/>
      <color indexed="0"/>
      <name val="仿宋_GB2312"/>
      <family val="3"/>
      <charset val="134"/>
    </font>
    <font>
      <sz val="12"/>
      <color indexed="8"/>
      <name val="仿宋_GB2312"/>
      <family val="3"/>
      <charset val="134"/>
    </font>
    <font>
      <sz val="12"/>
      <color indexed="8"/>
      <name val="黑体"/>
      <family val="3"/>
      <charset val="134"/>
    </font>
    <font>
      <sz val="12"/>
      <color rgb="FF000000"/>
      <name val="黑体"/>
      <family val="3"/>
      <charset val="134"/>
    </font>
    <font>
      <sz val="12"/>
      <color indexed="8"/>
      <name val="Times New Roman"/>
      <family val="1"/>
    </font>
    <font>
      <sz val="12"/>
      <color theme="0"/>
      <name val="仿宋_GB2312"/>
      <family val="3"/>
      <charset val="134"/>
    </font>
    <font>
      <sz val="24"/>
      <name val="方正小标宋简体"/>
      <family val="3"/>
      <charset val="134"/>
    </font>
    <font>
      <b/>
      <sz val="12"/>
      <color rgb="FFFF0000"/>
      <name val="Times New Roman"/>
      <family val="1"/>
    </font>
    <font>
      <sz val="16"/>
      <color rgb="FFFF0000"/>
      <name val="仿宋_GB2312"/>
      <family val="3"/>
      <charset val="134"/>
    </font>
    <font>
      <sz val="12"/>
      <name val="Times New Roman"/>
      <family val="1"/>
      <charset val="134"/>
    </font>
    <font>
      <sz val="12"/>
      <name val="仿宋_GB2312"/>
      <family val="2"/>
      <charset val="134"/>
    </font>
    <font>
      <sz val="12"/>
      <color rgb="FFFF0000"/>
      <name val="Times New Roman"/>
      <family val="1"/>
    </font>
    <font>
      <sz val="12"/>
      <color rgb="FFFF0000"/>
      <name val="Times New Roman"/>
      <family val="1"/>
      <charset val="134"/>
    </font>
    <font>
      <sz val="12"/>
      <color rgb="FFFF0000"/>
      <name val="宋体"/>
      <family val="1"/>
      <charset val="134"/>
    </font>
  </fonts>
  <fills count="8">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45"/>
        <bgColor indexed="64"/>
      </patternFill>
    </fill>
    <fill>
      <patternFill patternType="solid">
        <fgColor indexed="42"/>
        <bgColor indexed="64"/>
      </patternFill>
    </fill>
    <fill>
      <patternFill patternType="solid">
        <fgColor theme="0" tint="-0.14999847407452621"/>
        <bgColor indexed="64"/>
      </patternFill>
    </fill>
    <fill>
      <patternFill patternType="gray0625">
        <bgColor theme="0" tint="-0.14996795556505021"/>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s>
  <cellStyleXfs count="28">
    <xf numFmtId="0" fontId="0" fillId="0" borderId="0">
      <alignment vertical="center"/>
    </xf>
    <xf numFmtId="9" fontId="6" fillId="0" borderId="0" applyFont="0" applyFill="0" applyBorder="0" applyAlignment="0" applyProtection="0">
      <alignment vertical="center"/>
    </xf>
    <xf numFmtId="0" fontId="9" fillId="0" borderId="0">
      <protection locked="0"/>
    </xf>
    <xf numFmtId="0" fontId="7" fillId="0" borderId="0">
      <alignment vertical="center"/>
    </xf>
    <xf numFmtId="0" fontId="6" fillId="0" borderId="0">
      <alignment vertical="center"/>
    </xf>
    <xf numFmtId="0" fontId="13" fillId="4"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9" fillId="0" borderId="0"/>
    <xf numFmtId="0" fontId="6" fillId="0" borderId="0">
      <alignment vertical="center"/>
    </xf>
    <xf numFmtId="0" fontId="6" fillId="0" borderId="0">
      <alignment vertical="center"/>
    </xf>
    <xf numFmtId="0" fontId="14" fillId="4" borderId="0" applyNumberFormat="0" applyBorder="0" applyAlignment="0" applyProtection="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xf numFmtId="0" fontId="6" fillId="0" borderId="0"/>
    <xf numFmtId="0" fontId="6" fillId="0" borderId="0">
      <alignment vertical="center"/>
    </xf>
    <xf numFmtId="0" fontId="6" fillId="0" borderId="0"/>
    <xf numFmtId="0" fontId="6" fillId="0" borderId="0">
      <protection locked="0"/>
    </xf>
    <xf numFmtId="0" fontId="6" fillId="0" borderId="0" applyBorder="0"/>
    <xf numFmtId="0" fontId="6" fillId="0" borderId="0"/>
    <xf numFmtId="0" fontId="15" fillId="5" borderId="0" applyNumberFormat="0" applyBorder="0" applyAlignment="0" applyProtection="0">
      <alignment vertical="center"/>
    </xf>
    <xf numFmtId="0" fontId="16" fillId="5" borderId="0" applyNumberFormat="0" applyBorder="0" applyAlignment="0" applyProtection="0">
      <alignment vertical="center"/>
    </xf>
    <xf numFmtId="0" fontId="19" fillId="0" borderId="0"/>
    <xf numFmtId="0" fontId="24" fillId="0" borderId="0"/>
  </cellStyleXfs>
  <cellXfs count="130">
    <xf numFmtId="0" fontId="0" fillId="0" borderId="0" xfId="0">
      <alignment vertical="center"/>
    </xf>
    <xf numFmtId="0" fontId="1" fillId="2" borderId="0" xfId="15" applyFont="1" applyFill="1" applyAlignment="1">
      <alignment vertical="center"/>
    </xf>
    <xf numFmtId="0" fontId="2" fillId="2" borderId="0" xfId="15" applyFont="1" applyFill="1" applyAlignment="1">
      <alignment vertical="center"/>
    </xf>
    <xf numFmtId="0" fontId="2" fillId="2" borderId="0" xfId="15" applyFont="1" applyFill="1" applyAlignment="1">
      <alignment vertical="center" wrapText="1"/>
    </xf>
    <xf numFmtId="0" fontId="5" fillId="2" borderId="0" xfId="15" applyFont="1" applyFill="1" applyAlignment="1">
      <alignment vertical="center"/>
    </xf>
    <xf numFmtId="0" fontId="4" fillId="2" borderId="0" xfId="15" applyFont="1" applyFill="1" applyAlignment="1">
      <alignment vertical="center"/>
    </xf>
    <xf numFmtId="0" fontId="8" fillId="2" borderId="0" xfId="15" applyFont="1" applyFill="1" applyAlignment="1">
      <alignment vertical="center"/>
    </xf>
    <xf numFmtId="0" fontId="4" fillId="2" borderId="0" xfId="15" applyFont="1" applyFill="1" applyAlignment="1">
      <alignment vertical="center" wrapText="1"/>
    </xf>
    <xf numFmtId="0" fontId="10" fillId="2" borderId="0" xfId="15" applyFont="1" applyFill="1" applyAlignment="1" applyProtection="1">
      <alignment vertical="center"/>
      <protection locked="0"/>
    </xf>
    <xf numFmtId="0" fontId="6" fillId="2" borderId="0" xfId="15" applyFill="1" applyAlignment="1" applyProtection="1">
      <alignment vertical="center"/>
      <protection locked="0"/>
    </xf>
    <xf numFmtId="0" fontId="18" fillId="2" borderId="0" xfId="15" applyFont="1" applyFill="1" applyAlignment="1" applyProtection="1">
      <alignment horizontal="left" vertical="center"/>
      <protection locked="0"/>
    </xf>
    <xf numFmtId="0" fontId="3" fillId="2" borderId="0" xfId="27" applyFont="1" applyFill="1" applyAlignment="1">
      <alignment vertical="center"/>
    </xf>
    <xf numFmtId="0" fontId="26" fillId="2" borderId="0" xfId="27" applyFont="1" applyFill="1" applyAlignment="1">
      <alignment vertical="center"/>
    </xf>
    <xf numFmtId="0" fontId="22" fillId="2" borderId="0" xfId="27" applyFont="1" applyFill="1" applyAlignment="1" applyProtection="1">
      <alignment vertical="center"/>
      <protection locked="0"/>
    </xf>
    <xf numFmtId="0" fontId="3" fillId="2" borderId="0" xfId="27" applyFont="1" applyFill="1" applyAlignment="1" applyProtection="1">
      <alignment vertical="center"/>
      <protection hidden="1"/>
    </xf>
    <xf numFmtId="0" fontId="29" fillId="0" borderId="0" xfId="0" applyFont="1">
      <alignment vertical="center"/>
    </xf>
    <xf numFmtId="0" fontId="12" fillId="2" borderId="0" xfId="27" applyFont="1" applyFill="1" applyAlignment="1" applyProtection="1">
      <alignment horizontal="center" vertical="center"/>
      <protection hidden="1"/>
    </xf>
    <xf numFmtId="0" fontId="22" fillId="2" borderId="0" xfId="27" applyFont="1" applyFill="1" applyAlignment="1" applyProtection="1">
      <alignment vertical="center"/>
      <protection hidden="1"/>
    </xf>
    <xf numFmtId="49" fontId="22" fillId="2" borderId="0" xfId="27" applyNumberFormat="1" applyFont="1" applyFill="1" applyAlignment="1" applyProtection="1">
      <alignment horizontal="left" vertical="center"/>
      <protection hidden="1"/>
    </xf>
    <xf numFmtId="49" fontId="23" fillId="2" borderId="0" xfId="27" applyNumberFormat="1" applyFont="1" applyFill="1" applyAlignment="1" applyProtection="1">
      <alignment horizontal="left" vertical="center"/>
      <protection hidden="1"/>
    </xf>
    <xf numFmtId="0" fontId="3" fillId="2" borderId="1" xfId="15" applyFont="1" applyFill="1" applyBorder="1" applyAlignment="1">
      <alignment horizontal="center" vertical="center"/>
    </xf>
    <xf numFmtId="0" fontId="3" fillId="2" borderId="1" xfId="15" applyFont="1" applyFill="1" applyBorder="1" applyAlignment="1">
      <alignment horizontal="center" vertical="center" wrapText="1"/>
    </xf>
    <xf numFmtId="0" fontId="20" fillId="2" borderId="1" xfId="6" applyFont="1" applyFill="1" applyBorder="1" applyAlignment="1">
      <alignment horizontal="center" vertical="center" wrapText="1"/>
    </xf>
    <xf numFmtId="0" fontId="3" fillId="2" borderId="1" xfId="15" applyFont="1" applyFill="1" applyBorder="1" applyAlignment="1">
      <alignment horizontal="left" vertical="center"/>
    </xf>
    <xf numFmtId="0" fontId="33" fillId="2" borderId="1" xfId="15" applyFont="1" applyFill="1" applyBorder="1" applyAlignment="1">
      <alignment vertical="center"/>
    </xf>
    <xf numFmtId="0" fontId="30" fillId="2" borderId="1" xfId="15" applyFont="1" applyFill="1" applyBorder="1" applyAlignment="1">
      <alignment horizontal="left" vertical="center"/>
    </xf>
    <xf numFmtId="0" fontId="35" fillId="2" borderId="1" xfId="15" applyFont="1" applyFill="1" applyBorder="1" applyAlignment="1">
      <alignment vertical="center"/>
    </xf>
    <xf numFmtId="181" fontId="3" fillId="2" borderId="1" xfId="15" applyNumberFormat="1" applyFont="1" applyFill="1" applyBorder="1" applyAlignment="1" applyProtection="1">
      <alignment vertical="center" shrinkToFit="1"/>
      <protection locked="0"/>
    </xf>
    <xf numFmtId="181" fontId="36" fillId="2" borderId="1" xfId="15" applyNumberFormat="1" applyFont="1" applyFill="1" applyBorder="1" applyAlignment="1" applyProtection="1">
      <alignment vertical="center" shrinkToFit="1"/>
      <protection locked="0"/>
    </xf>
    <xf numFmtId="181" fontId="3" fillId="2" borderId="0" xfId="15" applyNumberFormat="1" applyFont="1" applyFill="1" applyAlignment="1" applyProtection="1">
      <alignment vertical="center" shrinkToFit="1"/>
      <protection locked="0"/>
    </xf>
    <xf numFmtId="181" fontId="30" fillId="6" borderId="1" xfId="15" applyNumberFormat="1" applyFont="1" applyFill="1" applyBorder="1" applyAlignment="1">
      <alignment vertical="center" shrinkToFit="1"/>
    </xf>
    <xf numFmtId="0" fontId="5" fillId="2" borderId="0" xfId="15" applyFont="1" applyFill="1" applyAlignment="1">
      <alignment horizontal="left" vertical="center"/>
    </xf>
    <xf numFmtId="0" fontId="3" fillId="2" borderId="0" xfId="15" applyFont="1" applyFill="1" applyAlignment="1">
      <alignment vertical="center"/>
    </xf>
    <xf numFmtId="0" fontId="3" fillId="2" borderId="0" xfId="15" applyFont="1" applyFill="1" applyAlignment="1">
      <alignment horizontal="right" vertical="center"/>
    </xf>
    <xf numFmtId="0" fontId="30" fillId="2" borderId="0" xfId="15" applyFont="1" applyFill="1" applyAlignment="1">
      <alignment vertical="center"/>
    </xf>
    <xf numFmtId="0" fontId="3" fillId="2" borderId="0" xfId="15" applyFont="1" applyFill="1" applyAlignment="1">
      <alignment horizontal="left" vertical="center"/>
    </xf>
    <xf numFmtId="0" fontId="5" fillId="2" borderId="6" xfId="15" applyFont="1" applyFill="1" applyBorder="1" applyAlignment="1">
      <alignment horizontal="center" vertical="center"/>
    </xf>
    <xf numFmtId="0" fontId="5" fillId="2" borderId="1" xfId="15" applyFont="1" applyFill="1" applyBorder="1" applyAlignment="1">
      <alignment horizontal="center" vertical="center"/>
    </xf>
    <xf numFmtId="0" fontId="3" fillId="2" borderId="1" xfId="0" applyFont="1" applyFill="1" applyBorder="1" applyAlignment="1">
      <alignment horizontal="center" vertical="center"/>
    </xf>
    <xf numFmtId="0" fontId="3" fillId="2" borderId="6" xfId="15" applyFont="1" applyFill="1" applyBorder="1" applyAlignment="1">
      <alignment vertical="center"/>
    </xf>
    <xf numFmtId="178" fontId="3" fillId="2" borderId="6" xfId="15" applyNumberFormat="1" applyFont="1" applyFill="1" applyBorder="1" applyAlignment="1">
      <alignment horizontal="left" vertical="center"/>
    </xf>
    <xf numFmtId="177" fontId="3" fillId="2" borderId="6" xfId="15" applyNumberFormat="1" applyFont="1" applyFill="1" applyBorder="1" applyAlignment="1">
      <alignment horizontal="left" vertical="center"/>
    </xf>
    <xf numFmtId="0" fontId="3" fillId="2" borderId="5" xfId="15" applyFont="1" applyFill="1" applyBorder="1" applyAlignment="1">
      <alignment vertical="center"/>
    </xf>
    <xf numFmtId="179" fontId="3" fillId="2" borderId="7" xfId="15" applyNumberFormat="1" applyFont="1" applyFill="1" applyBorder="1" applyAlignment="1">
      <alignment vertical="center"/>
    </xf>
    <xf numFmtId="181" fontId="30" fillId="6" borderId="1" xfId="0" applyNumberFormat="1" applyFont="1" applyFill="1" applyBorder="1" applyAlignment="1">
      <alignment vertical="center" shrinkToFit="1"/>
    </xf>
    <xf numFmtId="181" fontId="3" fillId="2" borderId="1" xfId="0" applyNumberFormat="1" applyFont="1" applyFill="1" applyBorder="1" applyAlignment="1" applyProtection="1">
      <alignment vertical="center" shrinkToFit="1"/>
      <protection locked="0"/>
    </xf>
    <xf numFmtId="0" fontId="3" fillId="2" borderId="1" xfId="15" applyFont="1" applyFill="1" applyBorder="1" applyAlignment="1">
      <alignment vertical="center"/>
    </xf>
    <xf numFmtId="0" fontId="30" fillId="2" borderId="1" xfId="15" quotePrefix="1" applyFont="1" applyFill="1" applyBorder="1" applyAlignment="1">
      <alignment vertical="center"/>
    </xf>
    <xf numFmtId="0" fontId="30" fillId="2" borderId="1" xfId="15" applyFont="1" applyFill="1" applyBorder="1" applyAlignment="1">
      <alignment vertical="center"/>
    </xf>
    <xf numFmtId="182" fontId="30" fillId="6" borderId="1" xfId="15" applyNumberFormat="1" applyFont="1" applyFill="1" applyBorder="1" applyAlignment="1">
      <alignment vertical="center" shrinkToFit="1"/>
    </xf>
    <xf numFmtId="182" fontId="3" fillId="6" borderId="1" xfId="15" applyNumberFormat="1" applyFont="1" applyFill="1" applyBorder="1" applyAlignment="1">
      <alignment vertical="center" shrinkToFit="1"/>
    </xf>
    <xf numFmtId="181" fontId="3" fillId="2" borderId="1" xfId="14" applyNumberFormat="1" applyFont="1" applyFill="1" applyBorder="1" applyAlignment="1" applyProtection="1">
      <alignment vertical="center" shrinkToFit="1"/>
      <protection locked="0"/>
    </xf>
    <xf numFmtId="181" fontId="3" fillId="3" borderId="1" xfId="14" applyNumberFormat="1" applyFont="1" applyFill="1" applyBorder="1" applyAlignment="1" applyProtection="1">
      <alignment vertical="center" shrinkToFit="1"/>
      <protection locked="0"/>
    </xf>
    <xf numFmtId="181" fontId="3" fillId="3" borderId="1" xfId="0" applyNumberFormat="1" applyFont="1" applyFill="1" applyBorder="1" applyAlignment="1" applyProtection="1">
      <alignment vertical="center" shrinkToFit="1"/>
      <protection locked="0"/>
    </xf>
    <xf numFmtId="181" fontId="3" fillId="6" borderId="1" xfId="0" applyNumberFormat="1" applyFont="1" applyFill="1" applyBorder="1" applyAlignment="1">
      <alignment vertical="center" shrinkToFit="1"/>
    </xf>
    <xf numFmtId="181" fontId="3" fillId="6" borderId="1" xfId="14" applyNumberFormat="1" applyFont="1" applyFill="1" applyBorder="1" applyAlignment="1">
      <alignment vertical="center" shrinkToFit="1"/>
    </xf>
    <xf numFmtId="181" fontId="3" fillId="6" borderId="1" xfId="15" applyNumberFormat="1" applyFont="1" applyFill="1" applyBorder="1" applyAlignment="1">
      <alignment vertical="center" shrinkToFit="1"/>
    </xf>
    <xf numFmtId="0" fontId="30" fillId="2" borderId="1" xfId="15" applyFont="1" applyFill="1" applyBorder="1" applyAlignment="1">
      <alignment horizontal="distributed" vertical="center" indent="4"/>
    </xf>
    <xf numFmtId="176" fontId="33" fillId="2" borderId="0" xfId="26" applyNumberFormat="1" applyFont="1" applyFill="1" applyAlignment="1">
      <alignment vertical="center"/>
    </xf>
    <xf numFmtId="0" fontId="33" fillId="2" borderId="0" xfId="26" applyFont="1" applyFill="1" applyAlignment="1">
      <alignment vertical="center"/>
    </xf>
    <xf numFmtId="0" fontId="33" fillId="2" borderId="0" xfId="26" applyFont="1" applyFill="1" applyAlignment="1">
      <alignment vertical="center" wrapText="1"/>
    </xf>
    <xf numFmtId="176" fontId="38" fillId="2" borderId="1" xfId="15" applyNumberFormat="1" applyFont="1" applyFill="1" applyBorder="1" applyAlignment="1">
      <alignment vertical="center"/>
    </xf>
    <xf numFmtId="176" fontId="5" fillId="2" borderId="0" xfId="26" applyNumberFormat="1" applyFont="1" applyFill="1" applyAlignment="1">
      <alignment vertical="center"/>
    </xf>
    <xf numFmtId="176" fontId="39" fillId="2" borderId="1" xfId="26" applyNumberFormat="1" applyFont="1" applyFill="1" applyBorder="1" applyAlignment="1">
      <alignment horizontal="center" vertical="center" wrapText="1"/>
    </xf>
    <xf numFmtId="176" fontId="41" fillId="2" borderId="1" xfId="15" applyNumberFormat="1" applyFont="1" applyFill="1" applyBorder="1" applyAlignment="1">
      <alignment vertical="center"/>
    </xf>
    <xf numFmtId="180" fontId="41" fillId="2" borderId="1" xfId="15" applyNumberFormat="1" applyFont="1" applyFill="1" applyBorder="1" applyAlignment="1">
      <alignment vertical="center"/>
    </xf>
    <xf numFmtId="0" fontId="30" fillId="2" borderId="1" xfId="15" applyFont="1" applyFill="1" applyBorder="1" applyAlignment="1">
      <alignment horizontal="distributed" vertical="center" indent="2"/>
    </xf>
    <xf numFmtId="181" fontId="41" fillId="2" borderId="1" xfId="26" applyNumberFormat="1" applyFont="1" applyFill="1" applyBorder="1" applyAlignment="1">
      <alignment vertical="center" shrinkToFit="1"/>
    </xf>
    <xf numFmtId="181" fontId="41" fillId="6" borderId="1" xfId="26" applyNumberFormat="1" applyFont="1" applyFill="1" applyBorder="1" applyAlignment="1">
      <alignment vertical="center" shrinkToFit="1"/>
    </xf>
    <xf numFmtId="181" fontId="41" fillId="7" borderId="1" xfId="26" applyNumberFormat="1" applyFont="1" applyFill="1" applyBorder="1" applyAlignment="1">
      <alignment vertical="center" shrinkToFit="1"/>
    </xf>
    <xf numFmtId="181" fontId="41" fillId="2" borderId="1" xfId="26" applyNumberFormat="1" applyFont="1" applyFill="1" applyBorder="1" applyAlignment="1" applyProtection="1">
      <alignment vertical="center" shrinkToFit="1"/>
      <protection locked="0"/>
    </xf>
    <xf numFmtId="0" fontId="43" fillId="2" borderId="0" xfId="15" applyFont="1" applyFill="1" applyAlignment="1" applyProtection="1">
      <alignment horizontal="center" vertical="center"/>
      <protection locked="0"/>
    </xf>
    <xf numFmtId="0" fontId="11" fillId="2" borderId="0" xfId="15" applyFont="1" applyFill="1" applyAlignment="1" applyProtection="1">
      <alignment horizontal="left" vertical="center" indent="15"/>
      <protection locked="0"/>
    </xf>
    <xf numFmtId="0" fontId="44" fillId="2" borderId="0" xfId="27" applyFont="1" applyFill="1" applyAlignment="1" applyProtection="1">
      <alignment vertical="center"/>
      <protection hidden="1"/>
    </xf>
    <xf numFmtId="0" fontId="3" fillId="2" borderId="1" xfId="0" applyFont="1" applyFill="1" applyBorder="1" applyAlignment="1">
      <alignment horizontal="left" vertical="center"/>
    </xf>
    <xf numFmtId="181" fontId="3" fillId="2" borderId="1" xfId="14" applyNumberFormat="1" applyFont="1" applyFill="1" applyBorder="1" applyAlignment="1">
      <alignment vertical="center" shrinkToFit="1"/>
    </xf>
    <xf numFmtId="181" fontId="3" fillId="3" borderId="1" xfId="0" applyNumberFormat="1" applyFont="1" applyFill="1" applyBorder="1" applyAlignment="1">
      <alignment vertical="center" shrinkToFit="1"/>
    </xf>
    <xf numFmtId="10" fontId="3" fillId="2" borderId="0" xfId="15" applyNumberFormat="1" applyFont="1" applyFill="1" applyAlignment="1">
      <alignment vertical="center"/>
    </xf>
    <xf numFmtId="0" fontId="37" fillId="0" borderId="0" xfId="0" applyFont="1">
      <alignment vertical="center"/>
    </xf>
    <xf numFmtId="49" fontId="3" fillId="2" borderId="1" xfId="15" applyNumberFormat="1" applyFont="1" applyFill="1" applyBorder="1" applyAlignment="1">
      <alignment vertical="center"/>
    </xf>
    <xf numFmtId="3" fontId="33" fillId="2" borderId="1" xfId="15" applyNumberFormat="1" applyFont="1" applyFill="1" applyBorder="1" applyAlignment="1">
      <alignment vertical="center"/>
    </xf>
    <xf numFmtId="3" fontId="33" fillId="0" borderId="1" xfId="15" applyNumberFormat="1" applyFont="1" applyBorder="1" applyAlignment="1">
      <alignment vertical="center"/>
    </xf>
    <xf numFmtId="49" fontId="3" fillId="2" borderId="1" xfId="15" quotePrefix="1" applyNumberFormat="1" applyFont="1" applyFill="1" applyBorder="1" applyAlignment="1">
      <alignment vertical="center"/>
    </xf>
    <xf numFmtId="0" fontId="3" fillId="2" borderId="0" xfId="15" quotePrefix="1" applyFont="1" applyFill="1" applyAlignment="1">
      <alignment vertical="center"/>
    </xf>
    <xf numFmtId="0" fontId="33" fillId="2" borderId="0" xfId="15" applyFont="1" applyFill="1" applyAlignment="1">
      <alignment vertical="center"/>
    </xf>
    <xf numFmtId="0" fontId="33" fillId="0" borderId="1" xfId="15" applyFont="1" applyBorder="1" applyAlignment="1">
      <alignment vertical="center"/>
    </xf>
    <xf numFmtId="0" fontId="35" fillId="2" borderId="1" xfId="15" applyFont="1" applyFill="1" applyBorder="1" applyAlignment="1">
      <alignment horizontal="distributed" vertical="center" indent="4"/>
    </xf>
    <xf numFmtId="1" fontId="33" fillId="2" borderId="1" xfId="15" applyNumberFormat="1" applyFont="1" applyFill="1" applyBorder="1" applyAlignment="1">
      <alignment vertical="center"/>
    </xf>
    <xf numFmtId="0" fontId="3" fillId="2" borderId="1" xfId="15" quotePrefix="1" applyFont="1" applyFill="1" applyBorder="1" applyAlignment="1">
      <alignment vertical="center"/>
    </xf>
    <xf numFmtId="3" fontId="3" fillId="2" borderId="1" xfId="15" applyNumberFormat="1" applyFont="1" applyFill="1" applyBorder="1" applyAlignment="1">
      <alignment vertical="center"/>
    </xf>
    <xf numFmtId="1" fontId="3" fillId="2" borderId="1" xfId="15" applyNumberFormat="1" applyFont="1" applyFill="1" applyBorder="1" applyAlignment="1">
      <alignment vertical="center"/>
    </xf>
    <xf numFmtId="0" fontId="45" fillId="2" borderId="0" xfId="27" applyFont="1" applyFill="1" applyAlignment="1" applyProtection="1">
      <alignment vertical="center"/>
      <protection hidden="1"/>
    </xf>
    <xf numFmtId="180" fontId="38" fillId="2" borderId="1" xfId="15" applyNumberFormat="1" applyFont="1" applyFill="1" applyBorder="1" applyAlignment="1">
      <alignment vertical="center"/>
    </xf>
    <xf numFmtId="0" fontId="46" fillId="2" borderId="0" xfId="15" applyFont="1" applyFill="1" applyAlignment="1">
      <alignment vertical="center"/>
    </xf>
    <xf numFmtId="0" fontId="47" fillId="0" borderId="1" xfId="15" applyFont="1" applyBorder="1" applyAlignment="1">
      <alignment vertical="center"/>
    </xf>
    <xf numFmtId="1" fontId="47" fillId="2" borderId="1" xfId="15" applyNumberFormat="1" applyFont="1" applyFill="1" applyBorder="1" applyAlignment="1">
      <alignment vertical="center"/>
    </xf>
    <xf numFmtId="181" fontId="3" fillId="2" borderId="1" xfId="15" applyNumberFormat="1" applyFont="1" applyFill="1" applyBorder="1" applyAlignment="1">
      <alignment vertical="center" shrinkToFit="1"/>
    </xf>
    <xf numFmtId="0" fontId="45" fillId="0" borderId="0" xfId="0" applyFont="1">
      <alignment vertical="center"/>
    </xf>
    <xf numFmtId="181" fontId="48" fillId="2" borderId="0" xfId="15" applyNumberFormat="1" applyFont="1" applyFill="1" applyAlignment="1">
      <alignment vertical="center"/>
    </xf>
    <xf numFmtId="0" fontId="49" fillId="2" borderId="0" xfId="27" applyFont="1" applyFill="1" applyAlignment="1">
      <alignment vertical="center"/>
    </xf>
    <xf numFmtId="0" fontId="12" fillId="2" borderId="0" xfId="27" applyFont="1" applyFill="1" applyAlignment="1" applyProtection="1">
      <alignment horizontal="center" vertical="center"/>
      <protection hidden="1"/>
    </xf>
    <xf numFmtId="0" fontId="31" fillId="2" borderId="0" xfId="15" applyFont="1" applyFill="1" applyAlignment="1">
      <alignment horizontal="center" vertical="center"/>
    </xf>
    <xf numFmtId="0" fontId="31" fillId="2" borderId="0" xfId="15" applyFont="1" applyFill="1" applyAlignment="1">
      <alignment horizontal="center" vertical="center" wrapText="1"/>
    </xf>
    <xf numFmtId="0" fontId="3" fillId="2" borderId="4" xfId="15" applyFont="1" applyFill="1" applyBorder="1" applyAlignment="1">
      <alignment horizontal="center" vertical="center"/>
    </xf>
    <xf numFmtId="0" fontId="3" fillId="2" borderId="6" xfId="15" applyFont="1" applyFill="1" applyBorder="1" applyAlignment="1">
      <alignment horizontal="center" vertical="center"/>
    </xf>
    <xf numFmtId="0" fontId="3" fillId="2" borderId="4" xfId="15" applyFont="1" applyFill="1" applyBorder="1" applyAlignment="1">
      <alignment horizontal="center" vertical="center" wrapText="1"/>
    </xf>
    <xf numFmtId="0" fontId="3" fillId="2" borderId="5" xfId="15" applyFont="1" applyFill="1" applyBorder="1" applyAlignment="1">
      <alignment horizontal="center" vertical="center" wrapText="1"/>
    </xf>
    <xf numFmtId="0" fontId="3" fillId="2" borderId="6" xfId="15" applyFont="1" applyFill="1" applyBorder="1" applyAlignment="1">
      <alignment horizontal="center" vertical="center" wrapText="1"/>
    </xf>
    <xf numFmtId="0" fontId="34" fillId="2" borderId="4" xfId="15" applyFont="1" applyFill="1" applyBorder="1" applyAlignment="1">
      <alignment horizontal="distributed" vertical="center"/>
    </xf>
    <xf numFmtId="0" fontId="34" fillId="2" borderId="6" xfId="15" applyFont="1" applyFill="1" applyBorder="1" applyAlignment="1">
      <alignment horizontal="distributed" vertical="center"/>
    </xf>
    <xf numFmtId="0" fontId="5" fillId="2" borderId="2" xfId="15" applyFont="1" applyFill="1" applyBorder="1" applyAlignment="1">
      <alignment horizontal="center" vertical="center" wrapText="1"/>
    </xf>
    <xf numFmtId="0" fontId="3" fillId="2" borderId="3" xfId="15" applyFont="1" applyFill="1" applyBorder="1" applyAlignment="1">
      <alignment horizontal="center" vertical="center" wrapText="1"/>
    </xf>
    <xf numFmtId="0" fontId="20" fillId="2" borderId="2" xfId="15" applyFont="1" applyFill="1" applyBorder="1" applyAlignment="1">
      <alignment horizontal="center" vertical="center" wrapText="1"/>
    </xf>
    <xf numFmtId="0" fontId="33" fillId="2" borderId="8" xfId="15" applyFont="1" applyFill="1" applyBorder="1" applyAlignment="1">
      <alignment horizontal="right" vertical="center" wrapText="1"/>
    </xf>
    <xf numFmtId="0" fontId="30" fillId="2" borderId="4" xfId="15" applyFont="1" applyFill="1" applyBorder="1" applyAlignment="1">
      <alignment horizontal="distributed" vertical="center"/>
    </xf>
    <xf numFmtId="0" fontId="30" fillId="2" borderId="6" xfId="15" applyFont="1" applyFill="1" applyBorder="1" applyAlignment="1">
      <alignment horizontal="distributed" vertical="center"/>
    </xf>
    <xf numFmtId="0" fontId="5" fillId="2" borderId="4" xfId="15" applyFont="1" applyFill="1" applyBorder="1" applyAlignment="1">
      <alignment horizontal="center" vertical="center"/>
    </xf>
    <xf numFmtId="0" fontId="5" fillId="2" borderId="6" xfId="15" applyFont="1" applyFill="1" applyBorder="1" applyAlignment="1">
      <alignment horizontal="center" vertical="center"/>
    </xf>
    <xf numFmtId="0" fontId="5" fillId="2" borderId="1" xfId="15" applyFont="1" applyFill="1" applyBorder="1" applyAlignment="1">
      <alignment horizontal="distributed" vertical="center" indent="16"/>
    </xf>
    <xf numFmtId="0" fontId="5" fillId="2" borderId="1" xfId="15" applyFont="1" applyFill="1" applyBorder="1" applyAlignment="1">
      <alignment horizontal="center" vertical="center"/>
    </xf>
    <xf numFmtId="0" fontId="5" fillId="2" borderId="1" xfId="15" applyFont="1" applyFill="1" applyBorder="1" applyAlignment="1">
      <alignment horizontal="distributed" vertical="center" indent="6"/>
    </xf>
    <xf numFmtId="0" fontId="3" fillId="2" borderId="8" xfId="15" applyFont="1" applyFill="1" applyBorder="1" applyAlignment="1">
      <alignment horizontal="right" vertical="center"/>
    </xf>
    <xf numFmtId="10" fontId="31" fillId="2" borderId="0" xfId="15" applyNumberFormat="1" applyFont="1" applyFill="1" applyAlignment="1">
      <alignment horizontal="center" vertical="center"/>
    </xf>
    <xf numFmtId="10" fontId="3" fillId="2" borderId="8" xfId="15" applyNumberFormat="1" applyFont="1" applyFill="1" applyBorder="1" applyAlignment="1">
      <alignment horizontal="right" vertical="center"/>
    </xf>
    <xf numFmtId="176" fontId="31" fillId="2" borderId="0" xfId="26" applyNumberFormat="1" applyFont="1" applyFill="1" applyAlignment="1">
      <alignment horizontal="center" vertical="center"/>
    </xf>
    <xf numFmtId="176" fontId="39" fillId="2" borderId="1" xfId="26" applyNumberFormat="1" applyFont="1" applyFill="1" applyBorder="1" applyAlignment="1">
      <alignment horizontal="distributed" vertical="center" indent="16"/>
    </xf>
    <xf numFmtId="176" fontId="40" fillId="2" borderId="1" xfId="26" applyNumberFormat="1" applyFont="1" applyFill="1" applyBorder="1" applyAlignment="1">
      <alignment horizontal="center" vertical="center"/>
    </xf>
    <xf numFmtId="176" fontId="39" fillId="2" borderId="1" xfId="26" applyNumberFormat="1" applyFont="1" applyFill="1" applyBorder="1" applyAlignment="1">
      <alignment horizontal="center" vertical="center"/>
    </xf>
    <xf numFmtId="176" fontId="39" fillId="2" borderId="1" xfId="26" applyNumberFormat="1" applyFont="1" applyFill="1" applyBorder="1" applyAlignment="1">
      <alignment horizontal="center" vertical="center" wrapText="1"/>
    </xf>
    <xf numFmtId="176" fontId="39" fillId="2" borderId="1" xfId="26" applyNumberFormat="1" applyFont="1" applyFill="1" applyBorder="1" applyAlignment="1">
      <alignment horizontal="distributed" vertical="center" indent="4"/>
    </xf>
  </cellXfs>
  <cellStyles count="28">
    <cellStyle name="百分比 2" xfId="1" xr:uid="{00000000-0005-0000-0000-00000E000000}"/>
    <cellStyle name="差_保定市2015年预算表格（八张全表不含定州）" xfId="12" xr:uid="{00000000-0005-0000-0000-00003E000000}"/>
    <cellStyle name="差_部门基本支出预算统计表2016发海娟" xfId="5" xr:uid="{00000000-0005-0000-0000-00002A000000}"/>
    <cellStyle name="常规" xfId="0" builtinId="0"/>
    <cellStyle name="常规 10" xfId="9" xr:uid="{00000000-0005-0000-0000-000039000000}"/>
    <cellStyle name="常规 11" xfId="13" xr:uid="{00000000-0005-0000-0000-00003F000000}"/>
    <cellStyle name="常规 11 7" xfId="14" xr:uid="{00000000-0005-0000-0000-000040000000}"/>
    <cellStyle name="常规 12" xfId="2" xr:uid="{00000000-0005-0000-0000-000014000000}"/>
    <cellStyle name="常规 16" xfId="3" xr:uid="{00000000-0005-0000-0000-000023000000}"/>
    <cellStyle name="常规 2" xfId="15" xr:uid="{00000000-0005-0000-0000-000041000000}"/>
    <cellStyle name="常规 2 10" xfId="10" xr:uid="{00000000-0005-0000-0000-00003B000000}"/>
    <cellStyle name="常规 2 2" xfId="6" xr:uid="{00000000-0005-0000-0000-000033000000}"/>
    <cellStyle name="常规 2 2 2" xfId="4" xr:uid="{00000000-0005-0000-0000-000027000000}"/>
    <cellStyle name="常规 2 3" xfId="8" xr:uid="{00000000-0005-0000-0000-000038000000}"/>
    <cellStyle name="常规 2 4" xfId="26" xr:uid="{0424287A-189F-4662-ABBF-F2BAC39FB5D6}"/>
    <cellStyle name="常规 2 4 2" xfId="27" xr:uid="{92326328-2C31-4920-802B-2E2B0059C56B}"/>
    <cellStyle name="常规 2_保定市2015年预算表格（八张全表不含定州）" xfId="7" xr:uid="{00000000-0005-0000-0000-000037000000}"/>
    <cellStyle name="常规 3" xfId="16" xr:uid="{00000000-0005-0000-0000-000042000000}"/>
    <cellStyle name="常规 3 2" xfId="17" xr:uid="{00000000-0005-0000-0000-000043000000}"/>
    <cellStyle name="常规 3 2 2" xfId="18" xr:uid="{00000000-0005-0000-0000-000044000000}"/>
    <cellStyle name="常规 3_保定市2015年预算表格（八张全表不含定州）" xfId="19" xr:uid="{00000000-0005-0000-0000-000045000000}"/>
    <cellStyle name="常规 4" xfId="20" xr:uid="{00000000-0005-0000-0000-000046000000}"/>
    <cellStyle name="常规 4 2" xfId="21" xr:uid="{00000000-0005-0000-0000-000047000000}"/>
    <cellStyle name="常规 4 3" xfId="22" xr:uid="{00000000-0005-0000-0000-000048000000}"/>
    <cellStyle name="常规 4_☆广阳区(3月2日)" xfId="23" xr:uid="{00000000-0005-0000-0000-000049000000}"/>
    <cellStyle name="常规 5" xfId="11" xr:uid="{00000000-0005-0000-0000-00003D000000}"/>
    <cellStyle name="好_保定市2015年预算表格（八张全表不含定州）" xfId="24" xr:uid="{00000000-0005-0000-0000-00005B000000}"/>
    <cellStyle name="好_部门基本支出预算统计表2016发海娟" xfId="25" xr:uid="{00000000-0005-0000-0000-00005C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F0F0D-36E8-422E-B668-DD337A697D9C}">
  <dimension ref="A1:B5"/>
  <sheetViews>
    <sheetView tabSelected="1" workbookViewId="0">
      <selection activeCell="D7" sqref="D7"/>
    </sheetView>
  </sheetViews>
  <sheetFormatPr defaultRowHeight="14.1" x14ac:dyDescent="0.5"/>
  <sheetData>
    <row r="1" spans="1:2" ht="20.100000000000001" x14ac:dyDescent="0.5">
      <c r="A1" s="97" t="s">
        <v>492</v>
      </c>
    </row>
    <row r="3" spans="1:2" x14ac:dyDescent="0.5">
      <c r="B3" s="15"/>
    </row>
    <row r="5" spans="1:2" x14ac:dyDescent="0.5">
      <c r="A5" s="15"/>
    </row>
  </sheetData>
  <sheetProtection algorithmName="SHA-512" hashValue="PTONzV8eaia3fVxB8R1++f8V7UPXsoxufMvsK8/ih15W2/L6Lr/jETtzwowkD8YmJk8OQsXOLH5yhvXYxWm5PQ==" saltValue="pNXQZq+A4Go8JV/8kuzcHw==" spinCount="100000" sheet="1" objects="1" scenarios="1" formatColumns="0" formatRows="0" autoFilter="0"/>
  <phoneticPr fontId="17"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10D61-B08E-4176-B352-AD6F0AA8C324}">
  <sheetPr codeName="Sheet1"/>
  <dimension ref="A1:E13"/>
  <sheetViews>
    <sheetView showGridLines="0" showZeros="0" zoomScaleNormal="100" workbookViewId="0">
      <pane xSplit="6" ySplit="15" topLeftCell="G16" activePane="bottomRight" state="frozen"/>
      <selection pane="topRight" activeCell="G1" sqref="G1"/>
      <selection pane="bottomLeft" activeCell="A16" sqref="A16"/>
      <selection pane="bottomRight" activeCell="C5" sqref="C5"/>
    </sheetView>
  </sheetViews>
  <sheetFormatPr defaultColWidth="8.75" defaultRowHeight="15.3" x14ac:dyDescent="0.5"/>
  <cols>
    <col min="1" max="1" width="34.6484375" style="11" customWidth="1"/>
    <col min="2" max="2" width="18.6484375" style="11" customWidth="1"/>
    <col min="3" max="3" width="50.796875" style="11" customWidth="1"/>
    <col min="4" max="4" width="9.84765625" style="11" hidden="1" customWidth="1"/>
    <col min="5" max="5" width="22.75" style="11" customWidth="1"/>
    <col min="6" max="16384" width="8.75" style="11"/>
  </cols>
  <sheetData>
    <row r="1" spans="1:5" ht="36.75" customHeight="1" x14ac:dyDescent="0.5">
      <c r="A1" s="91" t="str">
        <f ca="1">IF(NmSH,"","审核不通过，请复制B11单元格内字符串命名文件！")</f>
        <v>审核不通过，请复制B11单元格内字符串命名文件！</v>
      </c>
      <c r="B1" s="14"/>
      <c r="C1" s="14"/>
      <c r="D1" s="14"/>
      <c r="E1" s="14"/>
    </row>
    <row r="2" spans="1:5" ht="52.5" customHeight="1" x14ac:dyDescent="0.5">
      <c r="A2" s="91" t="str">
        <f ca="1">IF(COUNT(表三!C34:E34)=3,IF(COUNT(表四!C66:E66)=3,IF(COUNT(表五!C27:H27)=6,"","审核不通过，请检查表五收支平衡情况！"),"审核不通过，请检查表四收支平衡情况！"),"审核不通过，请检查表三收支平衡情况！")</f>
        <v/>
      </c>
      <c r="B2" s="14"/>
      <c r="C2" s="14"/>
      <c r="D2" s="14"/>
      <c r="E2" s="14"/>
    </row>
    <row r="3" spans="1:5" ht="178.5" customHeight="1" x14ac:dyDescent="0.5">
      <c r="A3" s="100" t="s">
        <v>399</v>
      </c>
      <c r="B3" s="100"/>
      <c r="C3" s="100"/>
      <c r="D3" s="100"/>
      <c r="E3" s="100"/>
    </row>
    <row r="4" spans="1:5" ht="22.5" customHeight="1" x14ac:dyDescent="0.5">
      <c r="A4" s="16"/>
      <c r="B4" s="17"/>
      <c r="C4" s="14"/>
      <c r="D4" s="17"/>
      <c r="E4" s="17"/>
    </row>
    <row r="5" spans="1:5" ht="22.5" customHeight="1" x14ac:dyDescent="0.5">
      <c r="A5" s="16"/>
      <c r="B5" s="17" t="s">
        <v>263</v>
      </c>
      <c r="C5" s="13"/>
      <c r="D5" s="14" t="e">
        <f ca="1">VLOOKUP(OFFSET(B5,0,1),内置数据!$B$2:$C$38,2,0)</f>
        <v>#N/A</v>
      </c>
      <c r="E5" s="16"/>
    </row>
    <row r="6" spans="1:5" ht="22.5" customHeight="1" x14ac:dyDescent="0.5">
      <c r="A6" s="16"/>
      <c r="B6" s="17"/>
      <c r="C6" s="17"/>
      <c r="D6" s="14">
        <f>表五!T16</f>
        <v>0</v>
      </c>
      <c r="E6" s="16"/>
    </row>
    <row r="7" spans="1:5" ht="22.5" customHeight="1" x14ac:dyDescent="0.5">
      <c r="A7" s="14"/>
      <c r="B7" s="17" t="s">
        <v>186</v>
      </c>
      <c r="C7" s="13"/>
      <c r="D7" s="16"/>
      <c r="E7" s="18"/>
    </row>
    <row r="8" spans="1:5" ht="22.5" customHeight="1" x14ac:dyDescent="0.5">
      <c r="A8" s="14"/>
      <c r="B8" s="17" t="s">
        <v>185</v>
      </c>
      <c r="C8" s="13"/>
      <c r="D8" s="16"/>
      <c r="E8" s="19"/>
    </row>
    <row r="9" spans="1:5" x14ac:dyDescent="0.5">
      <c r="A9" s="14"/>
      <c r="B9" s="14"/>
      <c r="C9" s="14"/>
      <c r="D9" s="14"/>
      <c r="E9" s="14"/>
    </row>
    <row r="10" spans="1:5" x14ac:dyDescent="0.5">
      <c r="A10" s="12"/>
    </row>
    <row r="11" spans="1:5" x14ac:dyDescent="0.5">
      <c r="A11" s="12" t="s">
        <v>262</v>
      </c>
      <c r="B11" s="73" t="str">
        <f ca="1">IFERROR($D$5&amp;"_2025年地方财政预算表（代编口径）_"&amp;TEXT(NOW(),"YYYYMMDD_HHmm"),"请先选择填报地区")</f>
        <v>请先选择填报地区</v>
      </c>
    </row>
    <row r="12" spans="1:5" ht="34.200000000000003" customHeight="1" x14ac:dyDescent="0.5"/>
    <row r="13" spans="1:5" x14ac:dyDescent="0.5">
      <c r="A13" s="99" t="s">
        <v>497</v>
      </c>
    </row>
  </sheetData>
  <sheetProtection algorithmName="SHA-512" hashValue="o6bQxHZgoIkp9fxhPp9w/k3CEO2wDfPHQlKz5RZ8t2/a3EsCbONGxp+8Nloga9FnfmJfVUWvl6GyL4deNc5GWA==" saltValue="r4cOWWW9uTHl4hZRwR93pw==" spinCount="100000" sheet="1" objects="1" scenarios="1" formatColumns="0" formatRows="0" autoFilter="0"/>
  <mergeCells count="1">
    <mergeCell ref="A3:E3"/>
  </mergeCells>
  <phoneticPr fontId="25" type="noConversion"/>
  <dataValidations count="1">
    <dataValidation type="list" allowBlank="1" showInputMessage="1" showErrorMessage="1" sqref="C5:C6" xr:uid="{F7B52C59-5B04-4FA3-9C2B-0C01D63772FA}">
      <formula1>省级</formula1>
    </dataValidation>
  </dataValidations>
  <printOptions horizontalCentered="1"/>
  <pageMargins left="0.75" right="0.75" top="0.98" bottom="0.98" header="0.51" footer="0.51"/>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B1376-3746-4105-BAFB-56DD98E2A340}">
  <sheetPr codeName="Sheet2"/>
  <dimension ref="B1:C38"/>
  <sheetViews>
    <sheetView workbookViewId="0">
      <selection activeCell="C1" sqref="C1"/>
    </sheetView>
  </sheetViews>
  <sheetFormatPr defaultRowHeight="14.1" x14ac:dyDescent="0.5"/>
  <cols>
    <col min="2" max="2" width="15.94921875" bestFit="1" customWidth="1"/>
  </cols>
  <sheetData>
    <row r="1" spans="2:3" x14ac:dyDescent="0.5">
      <c r="B1" s="15" t="s">
        <v>224</v>
      </c>
    </row>
    <row r="2" spans="2:3" x14ac:dyDescent="0.5">
      <c r="B2" t="s">
        <v>223</v>
      </c>
      <c r="C2" t="s">
        <v>225</v>
      </c>
    </row>
    <row r="3" spans="2:3" x14ac:dyDescent="0.5">
      <c r="B3" t="s">
        <v>222</v>
      </c>
      <c r="C3" t="s">
        <v>226</v>
      </c>
    </row>
    <row r="4" spans="2:3" x14ac:dyDescent="0.5">
      <c r="B4" t="s">
        <v>217</v>
      </c>
      <c r="C4" t="s">
        <v>234</v>
      </c>
    </row>
    <row r="5" spans="2:3" x14ac:dyDescent="0.5">
      <c r="B5" t="s">
        <v>215</v>
      </c>
      <c r="C5" t="s">
        <v>235</v>
      </c>
    </row>
    <row r="6" spans="2:3" x14ac:dyDescent="0.5">
      <c r="B6" t="s">
        <v>214</v>
      </c>
      <c r="C6" t="s">
        <v>256</v>
      </c>
    </row>
    <row r="7" spans="2:3" x14ac:dyDescent="0.5">
      <c r="B7" t="s">
        <v>213</v>
      </c>
      <c r="C7" t="s">
        <v>236</v>
      </c>
    </row>
    <row r="8" spans="2:3" x14ac:dyDescent="0.5">
      <c r="B8" t="s">
        <v>221</v>
      </c>
      <c r="C8" t="s">
        <v>227</v>
      </c>
    </row>
    <row r="9" spans="2:3" x14ac:dyDescent="0.5">
      <c r="B9" t="s">
        <v>212</v>
      </c>
      <c r="C9" t="s">
        <v>237</v>
      </c>
    </row>
    <row r="10" spans="2:3" x14ac:dyDescent="0.5">
      <c r="B10" t="s">
        <v>211</v>
      </c>
      <c r="C10" t="s">
        <v>238</v>
      </c>
    </row>
    <row r="11" spans="2:3" x14ac:dyDescent="0.5">
      <c r="B11" t="s">
        <v>210</v>
      </c>
      <c r="C11" t="s">
        <v>228</v>
      </c>
    </row>
    <row r="12" spans="2:3" x14ac:dyDescent="0.5">
      <c r="B12" t="s">
        <v>209</v>
      </c>
      <c r="C12" t="s">
        <v>239</v>
      </c>
    </row>
    <row r="13" spans="2:3" x14ac:dyDescent="0.5">
      <c r="B13" t="s">
        <v>208</v>
      </c>
      <c r="C13" t="s">
        <v>240</v>
      </c>
    </row>
    <row r="14" spans="2:3" x14ac:dyDescent="0.5">
      <c r="B14" t="s">
        <v>220</v>
      </c>
      <c r="C14" t="s">
        <v>229</v>
      </c>
    </row>
    <row r="15" spans="2:3" x14ac:dyDescent="0.5">
      <c r="B15" t="s">
        <v>207</v>
      </c>
      <c r="C15" t="s">
        <v>241</v>
      </c>
    </row>
    <row r="16" spans="2:3" x14ac:dyDescent="0.5">
      <c r="B16" t="s">
        <v>206</v>
      </c>
      <c r="C16" t="s">
        <v>242</v>
      </c>
    </row>
    <row r="17" spans="2:3" x14ac:dyDescent="0.5">
      <c r="B17" t="s">
        <v>219</v>
      </c>
      <c r="C17" t="s">
        <v>230</v>
      </c>
    </row>
    <row r="18" spans="2:3" x14ac:dyDescent="0.5">
      <c r="B18" t="s">
        <v>205</v>
      </c>
      <c r="C18" t="s">
        <v>243</v>
      </c>
    </row>
    <row r="19" spans="2:3" x14ac:dyDescent="0.5">
      <c r="B19" t="s">
        <v>204</v>
      </c>
      <c r="C19" t="s">
        <v>244</v>
      </c>
    </row>
    <row r="20" spans="2:3" x14ac:dyDescent="0.5">
      <c r="B20" t="s">
        <v>218</v>
      </c>
      <c r="C20" t="s">
        <v>231</v>
      </c>
    </row>
    <row r="21" spans="2:3" x14ac:dyDescent="0.5">
      <c r="B21" t="s">
        <v>203</v>
      </c>
      <c r="C21" t="s">
        <v>245</v>
      </c>
    </row>
    <row r="22" spans="2:3" x14ac:dyDescent="0.5">
      <c r="B22" t="s">
        <v>202</v>
      </c>
      <c r="C22" t="s">
        <v>246</v>
      </c>
    </row>
    <row r="23" spans="2:3" x14ac:dyDescent="0.5">
      <c r="B23" t="s">
        <v>201</v>
      </c>
      <c r="C23" t="s">
        <v>247</v>
      </c>
    </row>
    <row r="24" spans="2:3" x14ac:dyDescent="0.5">
      <c r="B24" t="s">
        <v>200</v>
      </c>
      <c r="C24" t="s">
        <v>248</v>
      </c>
    </row>
    <row r="25" spans="2:3" x14ac:dyDescent="0.5">
      <c r="B25" t="s">
        <v>216</v>
      </c>
      <c r="C25" t="s">
        <v>232</v>
      </c>
    </row>
    <row r="26" spans="2:3" x14ac:dyDescent="0.5">
      <c r="B26" t="s">
        <v>199</v>
      </c>
      <c r="C26" s="15" t="s">
        <v>258</v>
      </c>
    </row>
    <row r="27" spans="2:3" x14ac:dyDescent="0.5">
      <c r="B27" t="s">
        <v>198</v>
      </c>
      <c r="C27" t="s">
        <v>249</v>
      </c>
    </row>
    <row r="28" spans="2:3" x14ac:dyDescent="0.5">
      <c r="B28" t="s">
        <v>197</v>
      </c>
      <c r="C28" t="s">
        <v>233</v>
      </c>
    </row>
    <row r="29" spans="2:3" x14ac:dyDescent="0.5">
      <c r="B29" t="s">
        <v>196</v>
      </c>
      <c r="C29" t="s">
        <v>250</v>
      </c>
    </row>
    <row r="30" spans="2:3" x14ac:dyDescent="0.5">
      <c r="B30" t="s">
        <v>195</v>
      </c>
      <c r="C30" t="s">
        <v>251</v>
      </c>
    </row>
    <row r="31" spans="2:3" x14ac:dyDescent="0.5">
      <c r="B31" t="s">
        <v>194</v>
      </c>
      <c r="C31" t="s">
        <v>252</v>
      </c>
    </row>
    <row r="32" spans="2:3" x14ac:dyDescent="0.5">
      <c r="B32" t="s">
        <v>193</v>
      </c>
      <c r="C32" t="s">
        <v>257</v>
      </c>
    </row>
    <row r="33" spans="2:3" x14ac:dyDescent="0.5">
      <c r="B33" t="s">
        <v>192</v>
      </c>
      <c r="C33" t="s">
        <v>253</v>
      </c>
    </row>
    <row r="34" spans="2:3" x14ac:dyDescent="0.5">
      <c r="B34" t="s">
        <v>191</v>
      </c>
      <c r="C34" t="s">
        <v>254</v>
      </c>
    </row>
    <row r="35" spans="2:3" x14ac:dyDescent="0.5">
      <c r="B35" t="s">
        <v>190</v>
      </c>
      <c r="C35" t="s">
        <v>255</v>
      </c>
    </row>
    <row r="36" spans="2:3" x14ac:dyDescent="0.5">
      <c r="B36" t="s">
        <v>189</v>
      </c>
      <c r="C36" s="15" t="s">
        <v>259</v>
      </c>
    </row>
    <row r="37" spans="2:3" x14ac:dyDescent="0.5">
      <c r="B37" t="s">
        <v>188</v>
      </c>
      <c r="C37" s="15" t="s">
        <v>260</v>
      </c>
    </row>
    <row r="38" spans="2:3" x14ac:dyDescent="0.5">
      <c r="B38" s="15" t="s">
        <v>187</v>
      </c>
      <c r="C38" s="15" t="s">
        <v>261</v>
      </c>
    </row>
  </sheetData>
  <sheetProtection algorithmName="SHA-512" hashValue="zaPbF6vKq+sFnD49aEvtqhOFppC892ddu76CqHpg3bkhO6y5LjTNX8r3zULsH/LIGqjOp2zsZHmgCzdRys5PHA==" saltValue="BQ++6KWoKsE7RJm4IcvTMQ==" spinCount="100000" sheet="1" objects="1" scenarios="1" formatColumns="0" formatRows="0" autoFilter="0"/>
  <sortState xmlns:xlrd2="http://schemas.microsoft.com/office/spreadsheetml/2017/richdata2" ref="B2:B38">
    <sortCondition ref="B2:B38"/>
  </sortState>
  <phoneticPr fontId="25"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8"/>
  <sheetViews>
    <sheetView showGridLines="0" showZeros="0" workbookViewId="0">
      <selection activeCell="A3" sqref="A3:A7"/>
    </sheetView>
  </sheetViews>
  <sheetFormatPr defaultColWidth="8.75" defaultRowHeight="15.3" x14ac:dyDescent="0.5"/>
  <cols>
    <col min="1" max="1" width="121.6484375" style="9" customWidth="1"/>
    <col min="2" max="16384" width="8.75" style="9"/>
  </cols>
  <sheetData>
    <row r="1" spans="1:1" ht="103.8" customHeight="1" x14ac:dyDescent="0.5">
      <c r="A1" s="71" t="s">
        <v>1</v>
      </c>
    </row>
    <row r="2" spans="1:1" ht="33" customHeight="1" x14ac:dyDescent="0.5">
      <c r="A2" s="71"/>
    </row>
    <row r="3" spans="1:1" s="8" customFormat="1" ht="48.9" customHeight="1" x14ac:dyDescent="0.5">
      <c r="A3" s="72" t="s">
        <v>400</v>
      </c>
    </row>
    <row r="4" spans="1:1" s="8" customFormat="1" ht="48.9" customHeight="1" x14ac:dyDescent="0.5">
      <c r="A4" s="72" t="s">
        <v>401</v>
      </c>
    </row>
    <row r="5" spans="1:1" s="8" customFormat="1" ht="48.9" customHeight="1" x14ac:dyDescent="0.5">
      <c r="A5" s="72" t="s">
        <v>402</v>
      </c>
    </row>
    <row r="6" spans="1:1" s="8" customFormat="1" ht="48.9" customHeight="1" x14ac:dyDescent="0.5">
      <c r="A6" s="72" t="s">
        <v>403</v>
      </c>
    </row>
    <row r="7" spans="1:1" s="8" customFormat="1" ht="48.9" customHeight="1" x14ac:dyDescent="0.5">
      <c r="A7" s="72" t="s">
        <v>404</v>
      </c>
    </row>
    <row r="8" spans="1:1" s="8" customFormat="1" ht="28.15" customHeight="1" x14ac:dyDescent="0.5">
      <c r="A8" s="10"/>
    </row>
  </sheetData>
  <sheetProtection algorithmName="SHA-512" hashValue="sDPy2JBJOxaJTrUNn/I/1amHqov2+rB9P2nJ5gu30P9lqx2t5GGqnajyYnNQNdDMzbbLI/exFWJtBpBrmjXA4w==" saltValue="loN+u2N4HpVC74LgcapbKA==" spinCount="100000" sheet="1" objects="1" scenarios="1" formatColumns="0" formatRows="0" autoFilter="0"/>
  <phoneticPr fontId="17" type="noConversion"/>
  <printOptions horizontalCentered="1"/>
  <pageMargins left="0.75" right="0.75" top="1.02" bottom="0.66" header="0.22" footer="0.51"/>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G35"/>
  <sheetViews>
    <sheetView showGridLines="0" showZeros="0" workbookViewId="0">
      <pane xSplit="2" ySplit="7" topLeftCell="C23" activePane="bottomRight" state="frozen"/>
      <selection pane="topRight" activeCell="C1" sqref="C1"/>
      <selection pane="bottomLeft" activeCell="A8" sqref="A8"/>
      <selection pane="bottomRight" activeCell="C7" sqref="C7:E21 C25:E32"/>
    </sheetView>
  </sheetViews>
  <sheetFormatPr defaultColWidth="8.75" defaultRowHeight="14.1" x14ac:dyDescent="0.5"/>
  <cols>
    <col min="1" max="1" width="5.8984375" style="2" bestFit="1" customWidth="1"/>
    <col min="2" max="2" width="29.75" style="2" bestFit="1" customWidth="1"/>
    <col min="3" max="7" width="10.75" style="3" customWidth="1"/>
    <col min="8" max="16384" width="8.75" style="2"/>
  </cols>
  <sheetData>
    <row r="1" spans="1:7" ht="18" customHeight="1" x14ac:dyDescent="0.5">
      <c r="A1" s="4" t="s">
        <v>264</v>
      </c>
      <c r="B1" s="5"/>
      <c r="C1" s="7"/>
      <c r="D1" s="7"/>
      <c r="E1" s="7"/>
      <c r="F1" s="7"/>
      <c r="G1" s="7"/>
    </row>
    <row r="2" spans="1:7" s="1" customFormat="1" ht="23.7" x14ac:dyDescent="0.5">
      <c r="A2" s="101" t="s">
        <v>405</v>
      </c>
      <c r="B2" s="101"/>
      <c r="C2" s="102"/>
      <c r="D2" s="102"/>
      <c r="E2" s="102"/>
      <c r="F2" s="102"/>
      <c r="G2" s="102"/>
    </row>
    <row r="3" spans="1:7" ht="20.25" customHeight="1" x14ac:dyDescent="0.5">
      <c r="A3" s="5"/>
      <c r="B3" s="5"/>
      <c r="C3" s="7"/>
      <c r="D3" s="7"/>
      <c r="E3" s="7"/>
      <c r="F3" s="113" t="s">
        <v>3</v>
      </c>
      <c r="G3" s="113"/>
    </row>
    <row r="4" spans="1:7" ht="33" customHeight="1" x14ac:dyDescent="0.5">
      <c r="A4" s="103" t="s">
        <v>268</v>
      </c>
      <c r="B4" s="104"/>
      <c r="C4" s="110" t="s">
        <v>267</v>
      </c>
      <c r="D4" s="112" t="s">
        <v>269</v>
      </c>
      <c r="E4" s="105" t="s">
        <v>270</v>
      </c>
      <c r="F4" s="106"/>
      <c r="G4" s="107"/>
    </row>
    <row r="5" spans="1:7" ht="63" customHeight="1" x14ac:dyDescent="0.5">
      <c r="A5" s="20" t="s">
        <v>271</v>
      </c>
      <c r="B5" s="20" t="s">
        <v>272</v>
      </c>
      <c r="C5" s="111"/>
      <c r="D5" s="111"/>
      <c r="E5" s="21" t="s">
        <v>273</v>
      </c>
      <c r="F5" s="22" t="s">
        <v>274</v>
      </c>
      <c r="G5" s="22" t="s">
        <v>275</v>
      </c>
    </row>
    <row r="6" spans="1:7" ht="20.100000000000001" customHeight="1" x14ac:dyDescent="0.5">
      <c r="A6" s="25" t="s">
        <v>30</v>
      </c>
      <c r="B6" s="26" t="s">
        <v>31</v>
      </c>
      <c r="C6" s="30">
        <f t="shared" ref="C6:E6" ca="1" si="0">SUM(OFFSET(C6,1,0,17,1))</f>
        <v>0</v>
      </c>
      <c r="D6" s="30">
        <f t="shared" ca="1" si="0"/>
        <v>0</v>
      </c>
      <c r="E6" s="30">
        <f t="shared" ca="1" si="0"/>
        <v>0</v>
      </c>
      <c r="F6" s="49">
        <f t="shared" ref="F6:F35" ca="1" si="1">IFERROR(OFFSET(F6,0,-1)/OFFSET(F6,0,-3),)</f>
        <v>0</v>
      </c>
      <c r="G6" s="49">
        <f t="shared" ref="G6:G35" ca="1" si="2">IFERROR(OFFSET(G6,0,-2)/OFFSET(G6,0,-3),)</f>
        <v>0</v>
      </c>
    </row>
    <row r="7" spans="1:7" ht="20.100000000000001" customHeight="1" x14ac:dyDescent="0.5">
      <c r="A7" s="23" t="s">
        <v>32</v>
      </c>
      <c r="B7" s="24" t="s">
        <v>14</v>
      </c>
      <c r="C7" s="27"/>
      <c r="D7" s="27"/>
      <c r="E7" s="27"/>
      <c r="F7" s="50">
        <f t="shared" ca="1" si="1"/>
        <v>0</v>
      </c>
      <c r="G7" s="50">
        <f t="shared" ca="1" si="2"/>
        <v>0</v>
      </c>
    </row>
    <row r="8" spans="1:7" ht="20.100000000000001" customHeight="1" x14ac:dyDescent="0.5">
      <c r="A8" s="23" t="s">
        <v>33</v>
      </c>
      <c r="B8" s="24" t="s">
        <v>34</v>
      </c>
      <c r="C8" s="29"/>
      <c r="D8" s="27"/>
      <c r="E8" s="27"/>
      <c r="F8" s="50">
        <f t="shared" ca="1" si="1"/>
        <v>0</v>
      </c>
      <c r="G8" s="50">
        <f t="shared" ca="1" si="2"/>
        <v>0</v>
      </c>
    </row>
    <row r="9" spans="1:7" ht="20.100000000000001" customHeight="1" x14ac:dyDescent="0.5">
      <c r="A9" s="23" t="s">
        <v>35</v>
      </c>
      <c r="B9" s="24" t="s">
        <v>36</v>
      </c>
      <c r="C9" s="27"/>
      <c r="D9" s="27"/>
      <c r="E9" s="27"/>
      <c r="F9" s="50">
        <f t="shared" ca="1" si="1"/>
        <v>0</v>
      </c>
      <c r="G9" s="50">
        <f t="shared" ca="1" si="2"/>
        <v>0</v>
      </c>
    </row>
    <row r="10" spans="1:7" ht="20.100000000000001" customHeight="1" x14ac:dyDescent="0.5">
      <c r="A10" s="23" t="s">
        <v>37</v>
      </c>
      <c r="B10" s="24" t="s">
        <v>15</v>
      </c>
      <c r="C10" s="27"/>
      <c r="D10" s="27"/>
      <c r="E10" s="27"/>
      <c r="F10" s="50">
        <f t="shared" ca="1" si="1"/>
        <v>0</v>
      </c>
      <c r="G10" s="50">
        <f t="shared" ca="1" si="2"/>
        <v>0</v>
      </c>
    </row>
    <row r="11" spans="1:7" ht="20.100000000000001" customHeight="1" x14ac:dyDescent="0.5">
      <c r="A11" s="23" t="s">
        <v>38</v>
      </c>
      <c r="B11" s="24" t="s">
        <v>39</v>
      </c>
      <c r="C11" s="27"/>
      <c r="D11" s="27"/>
      <c r="E11" s="27"/>
      <c r="F11" s="50">
        <f t="shared" ca="1" si="1"/>
        <v>0</v>
      </c>
      <c r="G11" s="50">
        <f t="shared" ca="1" si="2"/>
        <v>0</v>
      </c>
    </row>
    <row r="12" spans="1:7" ht="20.100000000000001" customHeight="1" x14ac:dyDescent="0.5">
      <c r="A12" s="23" t="s">
        <v>40</v>
      </c>
      <c r="B12" s="24" t="s">
        <v>16</v>
      </c>
      <c r="C12" s="27"/>
      <c r="D12" s="27"/>
      <c r="E12" s="27"/>
      <c r="F12" s="50">
        <f t="shared" ca="1" si="1"/>
        <v>0</v>
      </c>
      <c r="G12" s="50">
        <f t="shared" ca="1" si="2"/>
        <v>0</v>
      </c>
    </row>
    <row r="13" spans="1:7" ht="20.100000000000001" customHeight="1" x14ac:dyDescent="0.5">
      <c r="A13" s="23" t="s">
        <v>41</v>
      </c>
      <c r="B13" s="24" t="s">
        <v>17</v>
      </c>
      <c r="C13" s="27"/>
      <c r="D13" s="27"/>
      <c r="E13" s="27"/>
      <c r="F13" s="50">
        <f t="shared" ca="1" si="1"/>
        <v>0</v>
      </c>
      <c r="G13" s="50">
        <f t="shared" ca="1" si="2"/>
        <v>0</v>
      </c>
    </row>
    <row r="14" spans="1:7" ht="20.100000000000001" customHeight="1" x14ac:dyDescent="0.5">
      <c r="A14" s="23" t="s">
        <v>42</v>
      </c>
      <c r="B14" s="24" t="s">
        <v>18</v>
      </c>
      <c r="C14" s="27"/>
      <c r="D14" s="27"/>
      <c r="E14" s="27"/>
      <c r="F14" s="50">
        <f t="shared" ca="1" si="1"/>
        <v>0</v>
      </c>
      <c r="G14" s="50">
        <f t="shared" ca="1" si="2"/>
        <v>0</v>
      </c>
    </row>
    <row r="15" spans="1:7" ht="20.100000000000001" customHeight="1" x14ac:dyDescent="0.5">
      <c r="A15" s="23" t="s">
        <v>43</v>
      </c>
      <c r="B15" s="24" t="s">
        <v>19</v>
      </c>
      <c r="C15" s="27"/>
      <c r="D15" s="27"/>
      <c r="E15" s="27"/>
      <c r="F15" s="50">
        <f t="shared" ca="1" si="1"/>
        <v>0</v>
      </c>
      <c r="G15" s="50">
        <f t="shared" ca="1" si="2"/>
        <v>0</v>
      </c>
    </row>
    <row r="16" spans="1:7" ht="20.100000000000001" customHeight="1" x14ac:dyDescent="0.5">
      <c r="A16" s="23" t="s">
        <v>44</v>
      </c>
      <c r="B16" s="24" t="s">
        <v>20</v>
      </c>
      <c r="C16" s="27"/>
      <c r="D16" s="27"/>
      <c r="E16" s="27"/>
      <c r="F16" s="50">
        <f t="shared" ca="1" si="1"/>
        <v>0</v>
      </c>
      <c r="G16" s="50">
        <f t="shared" ca="1" si="2"/>
        <v>0</v>
      </c>
    </row>
    <row r="17" spans="1:7" ht="20.100000000000001" customHeight="1" x14ac:dyDescent="0.5">
      <c r="A17" s="23" t="s">
        <v>45</v>
      </c>
      <c r="B17" s="24" t="s">
        <v>46</v>
      </c>
      <c r="C17" s="27"/>
      <c r="D17" s="27"/>
      <c r="E17" s="27"/>
      <c r="F17" s="50">
        <f t="shared" ca="1" si="1"/>
        <v>0</v>
      </c>
      <c r="G17" s="50">
        <f t="shared" ca="1" si="2"/>
        <v>0</v>
      </c>
    </row>
    <row r="18" spans="1:7" ht="20.100000000000001" customHeight="1" x14ac:dyDescent="0.5">
      <c r="A18" s="23" t="s">
        <v>47</v>
      </c>
      <c r="B18" s="24" t="s">
        <v>21</v>
      </c>
      <c r="C18" s="27"/>
      <c r="D18" s="27"/>
      <c r="E18" s="27"/>
      <c r="F18" s="50">
        <f t="shared" ca="1" si="1"/>
        <v>0</v>
      </c>
      <c r="G18" s="50">
        <f t="shared" ca="1" si="2"/>
        <v>0</v>
      </c>
    </row>
    <row r="19" spans="1:7" ht="20.100000000000001" customHeight="1" x14ac:dyDescent="0.5">
      <c r="A19" s="23" t="s">
        <v>48</v>
      </c>
      <c r="B19" s="24" t="s">
        <v>22</v>
      </c>
      <c r="C19" s="27"/>
      <c r="D19" s="27"/>
      <c r="E19" s="27"/>
      <c r="F19" s="50">
        <f t="shared" ca="1" si="1"/>
        <v>0</v>
      </c>
      <c r="G19" s="50">
        <f t="shared" ca="1" si="2"/>
        <v>0</v>
      </c>
    </row>
    <row r="20" spans="1:7" ht="20.100000000000001" customHeight="1" x14ac:dyDescent="0.5">
      <c r="A20" s="23" t="s">
        <v>49</v>
      </c>
      <c r="B20" s="24" t="s">
        <v>23</v>
      </c>
      <c r="C20" s="27"/>
      <c r="D20" s="27"/>
      <c r="E20" s="27"/>
      <c r="F20" s="50">
        <f t="shared" ca="1" si="1"/>
        <v>0</v>
      </c>
      <c r="G20" s="50">
        <f t="shared" ca="1" si="2"/>
        <v>0</v>
      </c>
    </row>
    <row r="21" spans="1:7" ht="20.100000000000001" customHeight="1" x14ac:dyDescent="0.5">
      <c r="A21" s="23" t="s">
        <v>50</v>
      </c>
      <c r="B21" s="24" t="s">
        <v>51</v>
      </c>
      <c r="C21" s="27"/>
      <c r="D21" s="27"/>
      <c r="E21" s="27"/>
      <c r="F21" s="50">
        <f t="shared" ca="1" si="1"/>
        <v>0</v>
      </c>
      <c r="G21" s="50">
        <f t="shared" ca="1" si="2"/>
        <v>0</v>
      </c>
    </row>
    <row r="22" spans="1:7" ht="20.100000000000001" customHeight="1" x14ac:dyDescent="0.5">
      <c r="A22" s="23"/>
      <c r="B22" s="23"/>
      <c r="C22" s="23"/>
      <c r="D22" s="23"/>
      <c r="E22" s="23"/>
      <c r="F22" s="23"/>
      <c r="G22" s="23"/>
    </row>
    <row r="23" spans="1:7" ht="20.100000000000001" customHeight="1" x14ac:dyDescent="0.5">
      <c r="A23" s="23"/>
      <c r="B23" s="23"/>
      <c r="C23" s="23"/>
      <c r="D23" s="23"/>
      <c r="E23" s="23"/>
      <c r="F23" s="23"/>
      <c r="G23" s="23"/>
    </row>
    <row r="24" spans="1:7" ht="20.100000000000001" customHeight="1" x14ac:dyDescent="0.5">
      <c r="A24" s="25" t="s">
        <v>52</v>
      </c>
      <c r="B24" s="26" t="s">
        <v>53</v>
      </c>
      <c r="C24" s="30">
        <f ca="1">SUM(OFFSET(C24,1,0,10,1))</f>
        <v>0</v>
      </c>
      <c r="D24" s="30">
        <f ca="1">SUM(OFFSET(D24,1,0,10,1))</f>
        <v>0</v>
      </c>
      <c r="E24" s="30">
        <f ca="1">SUM(OFFSET(E24,1,0,10,1))</f>
        <v>0</v>
      </c>
      <c r="F24" s="49">
        <f t="shared" ca="1" si="1"/>
        <v>0</v>
      </c>
      <c r="G24" s="49">
        <f t="shared" ca="1" si="2"/>
        <v>0</v>
      </c>
    </row>
    <row r="25" spans="1:7" ht="20.100000000000001" customHeight="1" x14ac:dyDescent="0.5">
      <c r="A25" s="23" t="s">
        <v>55</v>
      </c>
      <c r="B25" s="24" t="s">
        <v>56</v>
      </c>
      <c r="C25" s="27"/>
      <c r="D25" s="27"/>
      <c r="E25" s="27"/>
      <c r="F25" s="50">
        <f t="shared" ca="1" si="1"/>
        <v>0</v>
      </c>
      <c r="G25" s="50">
        <f t="shared" ca="1" si="2"/>
        <v>0</v>
      </c>
    </row>
    <row r="26" spans="1:7" ht="20.100000000000001" customHeight="1" x14ac:dyDescent="0.5">
      <c r="A26" s="23" t="s">
        <v>57</v>
      </c>
      <c r="B26" s="24" t="s">
        <v>58</v>
      </c>
      <c r="C26" s="27"/>
      <c r="D26" s="27"/>
      <c r="E26" s="27"/>
      <c r="F26" s="50">
        <f t="shared" ca="1" si="1"/>
        <v>0</v>
      </c>
      <c r="G26" s="50">
        <f t="shared" ca="1" si="2"/>
        <v>0</v>
      </c>
    </row>
    <row r="27" spans="1:7" ht="20.100000000000001" customHeight="1" x14ac:dyDescent="0.5">
      <c r="A27" s="23" t="s">
        <v>59</v>
      </c>
      <c r="B27" s="24" t="s">
        <v>60</v>
      </c>
      <c r="C27" s="27"/>
      <c r="D27" s="27"/>
      <c r="E27" s="27"/>
      <c r="F27" s="50">
        <f t="shared" ca="1" si="1"/>
        <v>0</v>
      </c>
      <c r="G27" s="50">
        <f t="shared" ca="1" si="2"/>
        <v>0</v>
      </c>
    </row>
    <row r="28" spans="1:7" ht="20.100000000000001" customHeight="1" x14ac:dyDescent="0.5">
      <c r="A28" s="23" t="s">
        <v>61</v>
      </c>
      <c r="B28" s="24" t="s">
        <v>62</v>
      </c>
      <c r="C28" s="27"/>
      <c r="D28" s="27"/>
      <c r="E28" s="27"/>
      <c r="F28" s="50">
        <f t="shared" ca="1" si="1"/>
        <v>0</v>
      </c>
      <c r="G28" s="50">
        <f t="shared" ca="1" si="2"/>
        <v>0</v>
      </c>
    </row>
    <row r="29" spans="1:7" ht="20.100000000000001" customHeight="1" x14ac:dyDescent="0.5">
      <c r="A29" s="23" t="s">
        <v>63</v>
      </c>
      <c r="B29" s="24" t="s">
        <v>64</v>
      </c>
      <c r="C29" s="27"/>
      <c r="D29" s="27"/>
      <c r="E29" s="27"/>
      <c r="F29" s="50">
        <f t="shared" ca="1" si="1"/>
        <v>0</v>
      </c>
      <c r="G29" s="50">
        <f t="shared" ca="1" si="2"/>
        <v>0</v>
      </c>
    </row>
    <row r="30" spans="1:7" ht="20.100000000000001" customHeight="1" x14ac:dyDescent="0.5">
      <c r="A30" s="23" t="s">
        <v>65</v>
      </c>
      <c r="B30" s="24" t="s">
        <v>66</v>
      </c>
      <c r="C30" s="27"/>
      <c r="D30" s="27"/>
      <c r="E30" s="27"/>
      <c r="F30" s="50">
        <f t="shared" ca="1" si="1"/>
        <v>0</v>
      </c>
      <c r="G30" s="50">
        <f t="shared" ca="1" si="2"/>
        <v>0</v>
      </c>
    </row>
    <row r="31" spans="1:7" ht="20.100000000000001" customHeight="1" x14ac:dyDescent="0.5">
      <c r="A31" s="23" t="s">
        <v>67</v>
      </c>
      <c r="B31" s="24" t="s">
        <v>24</v>
      </c>
      <c r="C31" s="27"/>
      <c r="D31" s="27"/>
      <c r="E31" s="27"/>
      <c r="F31" s="50">
        <f t="shared" ca="1" si="1"/>
        <v>0</v>
      </c>
      <c r="G31" s="50">
        <f t="shared" ca="1" si="2"/>
        <v>0</v>
      </c>
    </row>
    <row r="32" spans="1:7" s="6" customFormat="1" ht="20.100000000000001" customHeight="1" x14ac:dyDescent="0.5">
      <c r="A32" s="23" t="s">
        <v>69</v>
      </c>
      <c r="B32" s="24" t="s">
        <v>70</v>
      </c>
      <c r="C32" s="27"/>
      <c r="D32" s="27"/>
      <c r="E32" s="28"/>
      <c r="F32" s="50">
        <f t="shared" ca="1" si="1"/>
        <v>0</v>
      </c>
      <c r="G32" s="50">
        <f t="shared" ca="1" si="2"/>
        <v>0</v>
      </c>
    </row>
    <row r="33" spans="1:7" s="6" customFormat="1" ht="20.100000000000001" customHeight="1" x14ac:dyDescent="0.5">
      <c r="A33" s="23"/>
      <c r="B33" s="23"/>
      <c r="C33" s="23"/>
      <c r="D33" s="23"/>
      <c r="E33" s="23"/>
      <c r="F33" s="23"/>
      <c r="G33" s="23"/>
    </row>
    <row r="34" spans="1:7" s="6" customFormat="1" ht="20.100000000000001" customHeight="1" x14ac:dyDescent="0.5">
      <c r="A34" s="23"/>
      <c r="B34" s="23"/>
      <c r="C34" s="23"/>
      <c r="D34" s="23"/>
      <c r="E34" s="23"/>
      <c r="F34" s="23"/>
      <c r="G34" s="23"/>
    </row>
    <row r="35" spans="1:7" ht="20.100000000000001" customHeight="1" x14ac:dyDescent="0.5">
      <c r="A35" s="108" t="s">
        <v>12</v>
      </c>
      <c r="B35" s="109"/>
      <c r="C35" s="30">
        <f t="shared" ref="C35:E35" ca="1" si="3">C6+C24</f>
        <v>0</v>
      </c>
      <c r="D35" s="30">
        <f t="shared" ca="1" si="3"/>
        <v>0</v>
      </c>
      <c r="E35" s="30">
        <f t="shared" ca="1" si="3"/>
        <v>0</v>
      </c>
      <c r="F35" s="49">
        <f t="shared" ca="1" si="1"/>
        <v>0</v>
      </c>
      <c r="G35" s="49">
        <f t="shared" ca="1" si="2"/>
        <v>0</v>
      </c>
    </row>
  </sheetData>
  <sheetProtection algorithmName="SHA-512" hashValue="cgfWqidxBtMMC5ej1qEZHka4OMDugcoMUKx83tzkyCNyXgzSgClh+bB2K052G+pyCzxpnEUl8IMZ14c2KJhpKw==" saltValue="93VKxjVG8g84/cWny2TYUw==" spinCount="100000" sheet="1" objects="1" scenarios="1" formatColumns="0" formatRows="0" selectLockedCells="1" autoFilter="0"/>
  <mergeCells count="7">
    <mergeCell ref="A2:G2"/>
    <mergeCell ref="A4:B4"/>
    <mergeCell ref="E4:G4"/>
    <mergeCell ref="A35:B35"/>
    <mergeCell ref="C4:C5"/>
    <mergeCell ref="D4:D5"/>
    <mergeCell ref="F3:G3"/>
  </mergeCells>
  <phoneticPr fontId="17" type="noConversion"/>
  <printOptions horizontalCentered="1"/>
  <pageMargins left="0.27559055118110237" right="0.27559055118110237" top="0.78740157480314965" bottom="7.874015748031496E-2" header="0" footer="0"/>
  <pageSetup paperSize="9" fitToWidth="0" orientation="portrait"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G35"/>
  <sheetViews>
    <sheetView showZeros="0" workbookViewId="0">
      <pane xSplit="2" ySplit="6" topLeftCell="C22" activePane="bottomRight" state="frozen"/>
      <selection pane="topRight" activeCell="C1" sqref="C1"/>
      <selection pane="bottomLeft" activeCell="A7" sqref="A7"/>
      <selection pane="bottomRight" activeCell="C6" sqref="C6:E30"/>
    </sheetView>
  </sheetViews>
  <sheetFormatPr defaultColWidth="8.75" defaultRowHeight="15.3" x14ac:dyDescent="0.5"/>
  <cols>
    <col min="1" max="1" width="5" style="35" bestFit="1" customWidth="1"/>
    <col min="2" max="2" width="23.5" style="32" bestFit="1" customWidth="1"/>
    <col min="3" max="7" width="10.75" style="32" customWidth="1"/>
    <col min="8" max="16384" width="8.75" style="32"/>
  </cols>
  <sheetData>
    <row r="1" spans="1:7" x14ac:dyDescent="0.5">
      <c r="A1" s="31" t="s">
        <v>276</v>
      </c>
      <c r="F1" s="33" t="s">
        <v>2</v>
      </c>
      <c r="G1" s="33"/>
    </row>
    <row r="2" spans="1:7" s="34" customFormat="1" ht="23.7" x14ac:dyDescent="0.5">
      <c r="A2" s="101" t="s">
        <v>406</v>
      </c>
      <c r="B2" s="101"/>
      <c r="C2" s="101"/>
      <c r="D2" s="101"/>
      <c r="E2" s="101"/>
      <c r="F2" s="101"/>
      <c r="G2" s="101"/>
    </row>
    <row r="3" spans="1:7" x14ac:dyDescent="0.5">
      <c r="G3" s="33" t="s">
        <v>277</v>
      </c>
    </row>
    <row r="4" spans="1:7" ht="33" customHeight="1" x14ac:dyDescent="0.5">
      <c r="A4" s="116" t="s">
        <v>7</v>
      </c>
      <c r="B4" s="117"/>
      <c r="C4" s="110" t="s">
        <v>267</v>
      </c>
      <c r="D4" s="112" t="s">
        <v>269</v>
      </c>
      <c r="E4" s="105" t="s">
        <v>270</v>
      </c>
      <c r="F4" s="106"/>
      <c r="G4" s="107"/>
    </row>
    <row r="5" spans="1:7" ht="63" customHeight="1" x14ac:dyDescent="0.5">
      <c r="A5" s="37" t="s">
        <v>265</v>
      </c>
      <c r="B5" s="36" t="s">
        <v>266</v>
      </c>
      <c r="C5" s="111"/>
      <c r="D5" s="111"/>
      <c r="E5" s="21" t="s">
        <v>273</v>
      </c>
      <c r="F5" s="22" t="s">
        <v>274</v>
      </c>
      <c r="G5" s="22" t="s">
        <v>275</v>
      </c>
    </row>
    <row r="6" spans="1:7" ht="21.6" customHeight="1" x14ac:dyDescent="0.5">
      <c r="A6" s="38" t="s">
        <v>71</v>
      </c>
      <c r="B6" s="39" t="s">
        <v>278</v>
      </c>
      <c r="C6" s="45"/>
      <c r="D6" s="28"/>
      <c r="E6" s="28"/>
      <c r="F6" s="50">
        <f t="shared" ref="F6:F34" ca="1" si="0">IFERROR(OFFSET(F6,0,-1)/OFFSET(F6,0,-3),)</f>
        <v>0</v>
      </c>
      <c r="G6" s="50">
        <f t="shared" ref="G6:G34" ca="1" si="1">IFERROR(OFFSET(G6,0,-2)/OFFSET(G6,0,-3),)</f>
        <v>0</v>
      </c>
    </row>
    <row r="7" spans="1:7" ht="21.6" customHeight="1" x14ac:dyDescent="0.5">
      <c r="A7" s="38" t="s">
        <v>72</v>
      </c>
      <c r="B7" s="39" t="s">
        <v>279</v>
      </c>
      <c r="C7" s="45"/>
      <c r="D7" s="28"/>
      <c r="E7" s="28"/>
      <c r="F7" s="50">
        <f t="shared" ca="1" si="0"/>
        <v>0</v>
      </c>
      <c r="G7" s="50">
        <f t="shared" ca="1" si="1"/>
        <v>0</v>
      </c>
    </row>
    <row r="8" spans="1:7" ht="21.6" customHeight="1" x14ac:dyDescent="0.5">
      <c r="A8" s="38" t="s">
        <v>73</v>
      </c>
      <c r="B8" s="40" t="s">
        <v>280</v>
      </c>
      <c r="C8" s="45"/>
      <c r="D8" s="28"/>
      <c r="E8" s="28"/>
      <c r="F8" s="50">
        <f t="shared" ca="1" si="0"/>
        <v>0</v>
      </c>
      <c r="G8" s="50">
        <f t="shared" ca="1" si="1"/>
        <v>0</v>
      </c>
    </row>
    <row r="9" spans="1:7" ht="21.6" customHeight="1" x14ac:dyDescent="0.5">
      <c r="A9" s="38" t="s">
        <v>74</v>
      </c>
      <c r="B9" s="39" t="s">
        <v>281</v>
      </c>
      <c r="C9" s="45"/>
      <c r="D9" s="28"/>
      <c r="E9" s="28"/>
      <c r="F9" s="50">
        <f t="shared" ca="1" si="0"/>
        <v>0</v>
      </c>
      <c r="G9" s="50">
        <f t="shared" ca="1" si="1"/>
        <v>0</v>
      </c>
    </row>
    <row r="10" spans="1:7" ht="21.6" customHeight="1" x14ac:dyDescent="0.5">
      <c r="A10" s="38" t="s">
        <v>75</v>
      </c>
      <c r="B10" s="40" t="s">
        <v>282</v>
      </c>
      <c r="C10" s="45"/>
      <c r="D10" s="28"/>
      <c r="E10" s="28"/>
      <c r="F10" s="50">
        <f t="shared" ca="1" si="0"/>
        <v>0</v>
      </c>
      <c r="G10" s="50">
        <f t="shared" ca="1" si="1"/>
        <v>0</v>
      </c>
    </row>
    <row r="11" spans="1:7" ht="21.6" customHeight="1" x14ac:dyDescent="0.5">
      <c r="A11" s="38" t="s">
        <v>76</v>
      </c>
      <c r="B11" s="41" t="s">
        <v>283</v>
      </c>
      <c r="C11" s="45"/>
      <c r="D11" s="28"/>
      <c r="E11" s="28"/>
      <c r="F11" s="50">
        <f t="shared" ca="1" si="0"/>
        <v>0</v>
      </c>
      <c r="G11" s="50">
        <f t="shared" ca="1" si="1"/>
        <v>0</v>
      </c>
    </row>
    <row r="12" spans="1:7" ht="21.6" customHeight="1" x14ac:dyDescent="0.5">
      <c r="A12" s="38" t="s">
        <v>77</v>
      </c>
      <c r="B12" s="39" t="s">
        <v>284</v>
      </c>
      <c r="C12" s="45"/>
      <c r="D12" s="28"/>
      <c r="E12" s="28"/>
      <c r="F12" s="50">
        <f t="shared" ca="1" si="0"/>
        <v>0</v>
      </c>
      <c r="G12" s="50">
        <f t="shared" ca="1" si="1"/>
        <v>0</v>
      </c>
    </row>
    <row r="13" spans="1:7" ht="21.6" customHeight="1" x14ac:dyDescent="0.5">
      <c r="A13" s="38" t="s">
        <v>78</v>
      </c>
      <c r="B13" s="39" t="s">
        <v>285</v>
      </c>
      <c r="C13" s="45"/>
      <c r="D13" s="28"/>
      <c r="E13" s="28"/>
      <c r="F13" s="50">
        <f t="shared" ca="1" si="0"/>
        <v>0</v>
      </c>
      <c r="G13" s="50">
        <f t="shared" ca="1" si="1"/>
        <v>0</v>
      </c>
    </row>
    <row r="14" spans="1:7" ht="21.6" customHeight="1" x14ac:dyDescent="0.5">
      <c r="A14" s="38" t="s">
        <v>79</v>
      </c>
      <c r="B14" s="39" t="s">
        <v>286</v>
      </c>
      <c r="C14" s="45"/>
      <c r="D14" s="28"/>
      <c r="E14" s="28"/>
      <c r="F14" s="50">
        <f t="shared" ca="1" si="0"/>
        <v>0</v>
      </c>
      <c r="G14" s="50">
        <f t="shared" ca="1" si="1"/>
        <v>0</v>
      </c>
    </row>
    <row r="15" spans="1:7" ht="21.6" customHeight="1" x14ac:dyDescent="0.5">
      <c r="A15" s="38" t="s">
        <v>80</v>
      </c>
      <c r="B15" s="42" t="s">
        <v>287</v>
      </c>
      <c r="C15" s="45"/>
      <c r="D15" s="28"/>
      <c r="E15" s="28"/>
      <c r="F15" s="50">
        <f t="shared" ca="1" si="0"/>
        <v>0</v>
      </c>
      <c r="G15" s="50">
        <f t="shared" ca="1" si="1"/>
        <v>0</v>
      </c>
    </row>
    <row r="16" spans="1:7" ht="21.6" customHeight="1" x14ac:dyDescent="0.5">
      <c r="A16" s="38" t="s">
        <v>81</v>
      </c>
      <c r="B16" s="42" t="s">
        <v>288</v>
      </c>
      <c r="C16" s="45"/>
      <c r="D16" s="28"/>
      <c r="E16" s="28"/>
      <c r="F16" s="50">
        <f t="shared" ca="1" si="0"/>
        <v>0</v>
      </c>
      <c r="G16" s="50">
        <f t="shared" ca="1" si="1"/>
        <v>0</v>
      </c>
    </row>
    <row r="17" spans="1:7" ht="21.6" customHeight="1" x14ac:dyDescent="0.5">
      <c r="A17" s="38" t="s">
        <v>82</v>
      </c>
      <c r="B17" s="42" t="s">
        <v>289</v>
      </c>
      <c r="C17" s="45"/>
      <c r="D17" s="28"/>
      <c r="E17" s="28"/>
      <c r="F17" s="50">
        <f t="shared" ca="1" si="0"/>
        <v>0</v>
      </c>
      <c r="G17" s="50">
        <f t="shared" ca="1" si="1"/>
        <v>0</v>
      </c>
    </row>
    <row r="18" spans="1:7" ht="21.6" customHeight="1" x14ac:dyDescent="0.5">
      <c r="A18" s="38" t="s">
        <v>83</v>
      </c>
      <c r="B18" s="42" t="s">
        <v>290</v>
      </c>
      <c r="C18" s="45"/>
      <c r="D18" s="28"/>
      <c r="E18" s="28"/>
      <c r="F18" s="50">
        <f t="shared" ca="1" si="0"/>
        <v>0</v>
      </c>
      <c r="G18" s="50">
        <f t="shared" ca="1" si="1"/>
        <v>0</v>
      </c>
    </row>
    <row r="19" spans="1:7" ht="21.6" customHeight="1" x14ac:dyDescent="0.5">
      <c r="A19" s="38" t="s">
        <v>84</v>
      </c>
      <c r="B19" s="42" t="s">
        <v>291</v>
      </c>
      <c r="C19" s="45"/>
      <c r="D19" s="28"/>
      <c r="E19" s="28"/>
      <c r="F19" s="50">
        <f t="shared" ca="1" si="0"/>
        <v>0</v>
      </c>
      <c r="G19" s="50">
        <f t="shared" ca="1" si="1"/>
        <v>0</v>
      </c>
    </row>
    <row r="20" spans="1:7" ht="21.6" customHeight="1" x14ac:dyDescent="0.5">
      <c r="A20" s="38" t="s">
        <v>85</v>
      </c>
      <c r="B20" s="42" t="s">
        <v>292</v>
      </c>
      <c r="C20" s="45"/>
      <c r="D20" s="28"/>
      <c r="E20" s="28"/>
      <c r="F20" s="50">
        <f t="shared" ca="1" si="0"/>
        <v>0</v>
      </c>
      <c r="G20" s="50">
        <f t="shared" ca="1" si="1"/>
        <v>0</v>
      </c>
    </row>
    <row r="21" spans="1:7" ht="21.6" customHeight="1" x14ac:dyDescent="0.5">
      <c r="A21" s="38" t="s">
        <v>86</v>
      </c>
      <c r="B21" s="42" t="s">
        <v>293</v>
      </c>
      <c r="C21" s="45"/>
      <c r="D21" s="28"/>
      <c r="E21" s="28"/>
      <c r="F21" s="50">
        <f t="shared" ca="1" si="0"/>
        <v>0</v>
      </c>
      <c r="G21" s="50">
        <f t="shared" ca="1" si="1"/>
        <v>0</v>
      </c>
    </row>
    <row r="22" spans="1:7" ht="21.6" customHeight="1" x14ac:dyDescent="0.5">
      <c r="A22" s="38" t="s">
        <v>87</v>
      </c>
      <c r="B22" s="42" t="s">
        <v>294</v>
      </c>
      <c r="C22" s="45"/>
      <c r="D22" s="28"/>
      <c r="E22" s="28"/>
      <c r="F22" s="50">
        <f t="shared" ca="1" si="0"/>
        <v>0</v>
      </c>
      <c r="G22" s="50">
        <f t="shared" ca="1" si="1"/>
        <v>0</v>
      </c>
    </row>
    <row r="23" spans="1:7" ht="21.6" customHeight="1" x14ac:dyDescent="0.5">
      <c r="A23" s="38" t="s">
        <v>88</v>
      </c>
      <c r="B23" s="42" t="s">
        <v>295</v>
      </c>
      <c r="C23" s="45"/>
      <c r="D23" s="28"/>
      <c r="E23" s="28"/>
      <c r="F23" s="50">
        <f t="shared" ca="1" si="0"/>
        <v>0</v>
      </c>
      <c r="G23" s="50">
        <f t="shared" ca="1" si="1"/>
        <v>0</v>
      </c>
    </row>
    <row r="24" spans="1:7" ht="21.6" customHeight="1" x14ac:dyDescent="0.5">
      <c r="A24" s="38" t="s">
        <v>89</v>
      </c>
      <c r="B24" s="42" t="s">
        <v>296</v>
      </c>
      <c r="C24" s="45"/>
      <c r="D24" s="28"/>
      <c r="E24" s="28"/>
      <c r="F24" s="50">
        <f t="shared" ca="1" si="0"/>
        <v>0</v>
      </c>
      <c r="G24" s="50">
        <f t="shared" ca="1" si="1"/>
        <v>0</v>
      </c>
    </row>
    <row r="25" spans="1:7" ht="21.6" customHeight="1" x14ac:dyDescent="0.5">
      <c r="A25" s="38" t="s">
        <v>90</v>
      </c>
      <c r="B25" s="42" t="s">
        <v>297</v>
      </c>
      <c r="C25" s="45"/>
      <c r="D25" s="28"/>
      <c r="E25" s="28"/>
      <c r="F25" s="50">
        <f t="shared" ca="1" si="0"/>
        <v>0</v>
      </c>
      <c r="G25" s="50">
        <f t="shared" ca="1" si="1"/>
        <v>0</v>
      </c>
    </row>
    <row r="26" spans="1:7" ht="21.6" customHeight="1" x14ac:dyDescent="0.5">
      <c r="A26" s="38" t="s">
        <v>91</v>
      </c>
      <c r="B26" s="42" t="s">
        <v>298</v>
      </c>
      <c r="C26" s="45"/>
      <c r="D26" s="28"/>
      <c r="E26" s="28"/>
      <c r="F26" s="50">
        <f t="shared" ca="1" si="0"/>
        <v>0</v>
      </c>
      <c r="G26" s="50">
        <f t="shared" ca="1" si="1"/>
        <v>0</v>
      </c>
    </row>
    <row r="27" spans="1:7" ht="21.6" customHeight="1" x14ac:dyDescent="0.5">
      <c r="A27" s="38" t="s">
        <v>92</v>
      </c>
      <c r="B27" s="42" t="s">
        <v>299</v>
      </c>
      <c r="C27" s="45"/>
      <c r="D27" s="28"/>
      <c r="E27" s="28"/>
      <c r="F27" s="50">
        <f t="shared" ca="1" si="0"/>
        <v>0</v>
      </c>
      <c r="G27" s="50">
        <f t="shared" ca="1" si="1"/>
        <v>0</v>
      </c>
    </row>
    <row r="28" spans="1:7" ht="21.6" customHeight="1" x14ac:dyDescent="0.5">
      <c r="A28" s="38" t="s">
        <v>93</v>
      </c>
      <c r="B28" s="42" t="s">
        <v>300</v>
      </c>
      <c r="C28" s="45"/>
      <c r="D28" s="28"/>
      <c r="E28" s="28"/>
      <c r="F28" s="50">
        <f t="shared" ca="1" si="0"/>
        <v>0</v>
      </c>
      <c r="G28" s="50">
        <f t="shared" ca="1" si="1"/>
        <v>0</v>
      </c>
    </row>
    <row r="29" spans="1:7" ht="21.6" customHeight="1" x14ac:dyDescent="0.5">
      <c r="A29" s="38" t="s">
        <v>94</v>
      </c>
      <c r="B29" s="42" t="s">
        <v>301</v>
      </c>
      <c r="C29" s="45"/>
      <c r="D29" s="28"/>
      <c r="E29" s="28"/>
      <c r="F29" s="50">
        <f t="shared" ca="1" si="0"/>
        <v>0</v>
      </c>
      <c r="G29" s="50">
        <f t="shared" ca="1" si="1"/>
        <v>0</v>
      </c>
    </row>
    <row r="30" spans="1:7" ht="21.6" customHeight="1" x14ac:dyDescent="0.5">
      <c r="A30" s="38" t="s">
        <v>95</v>
      </c>
      <c r="B30" s="42" t="s">
        <v>302</v>
      </c>
      <c r="C30" s="45"/>
      <c r="D30" s="28"/>
      <c r="E30" s="28"/>
      <c r="F30" s="50">
        <f t="shared" ca="1" si="0"/>
        <v>0</v>
      </c>
      <c r="G30" s="50">
        <f t="shared" ca="1" si="1"/>
        <v>0</v>
      </c>
    </row>
    <row r="31" spans="1:7" ht="21.6" customHeight="1" x14ac:dyDescent="0.5">
      <c r="A31" s="74"/>
      <c r="B31" s="74"/>
      <c r="C31" s="74"/>
      <c r="D31" s="74"/>
      <c r="E31" s="74"/>
      <c r="F31" s="74"/>
      <c r="G31" s="74"/>
    </row>
    <row r="32" spans="1:7" ht="21.6" customHeight="1" x14ac:dyDescent="0.5">
      <c r="A32" s="23"/>
      <c r="B32" s="23"/>
      <c r="C32" s="23"/>
      <c r="D32" s="23"/>
      <c r="E32" s="23"/>
      <c r="F32" s="23"/>
      <c r="G32" s="23"/>
    </row>
    <row r="33" spans="1:7" ht="21.6" customHeight="1" x14ac:dyDescent="0.5">
      <c r="A33" s="23"/>
      <c r="B33" s="23"/>
      <c r="C33" s="23"/>
      <c r="D33" s="23"/>
      <c r="E33" s="23"/>
      <c r="F33" s="23"/>
      <c r="G33" s="23"/>
    </row>
    <row r="34" spans="1:7" ht="21.6" customHeight="1" x14ac:dyDescent="0.5">
      <c r="A34" s="114" t="s">
        <v>303</v>
      </c>
      <c r="B34" s="115"/>
      <c r="C34" s="44">
        <f ca="1">SUM(OFFSET(C34,-28,0,28,1))</f>
        <v>0</v>
      </c>
      <c r="D34" s="30">
        <f ca="1">SUM(OFFSET(D34,-28,0,28,1))</f>
        <v>0</v>
      </c>
      <c r="E34" s="30">
        <f ca="1">SUM(OFFSET(E34,-28,0,28,1))</f>
        <v>0</v>
      </c>
      <c r="F34" s="50">
        <f t="shared" ca="1" si="0"/>
        <v>0</v>
      </c>
      <c r="G34" s="50">
        <f t="shared" ca="1" si="1"/>
        <v>0</v>
      </c>
    </row>
    <row r="35" spans="1:7" x14ac:dyDescent="0.5">
      <c r="F35" s="43"/>
    </row>
  </sheetData>
  <sheetProtection algorithmName="SHA-512" hashValue="IYPCohfJzniB+TNudTEmSOIYbWIFUVkzJerUhsTigdzzWLxXOXLOSsg8aIJjzDFShvqbLgY1Wg8rYDuskczfyA==" saltValue="Pi2tlXVPi6Fjuqk3phYK0A==" spinCount="100000" sheet="1" objects="1" scenarios="1" formatColumns="0" formatRows="0" selectLockedCells="1" autoFilter="0"/>
  <mergeCells count="6">
    <mergeCell ref="A34:B34"/>
    <mergeCell ref="A2:G2"/>
    <mergeCell ref="A4:B4"/>
    <mergeCell ref="E4:G4"/>
    <mergeCell ref="C4:C5"/>
    <mergeCell ref="D4:D5"/>
  </mergeCells>
  <phoneticPr fontId="17" type="noConversion"/>
  <printOptions horizontalCentered="1"/>
  <pageMargins left="0.31496062992125984" right="0.31496062992125984" top="0.74803149606299213" bottom="0.35433070866141736" header="0.31496062992125984" footer="0.31496062992125984"/>
  <pageSetup paperSize="9"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N34"/>
  <sheetViews>
    <sheetView showGridLines="0" showZeros="0" zoomScale="98" zoomScaleNormal="98" workbookViewId="0">
      <pane ySplit="8" topLeftCell="A30" activePane="bottomLeft" state="frozen"/>
      <selection pane="bottomLeft" activeCell="C10" sqref="C10"/>
    </sheetView>
  </sheetViews>
  <sheetFormatPr defaultColWidth="8.75" defaultRowHeight="15.3" x14ac:dyDescent="0.5"/>
  <cols>
    <col min="1" max="1" width="10.75" style="32" customWidth="1"/>
    <col min="2" max="2" width="36.1484375" style="32" customWidth="1"/>
    <col min="3" max="5" width="10.75" style="32" customWidth="1"/>
    <col min="6" max="7" width="9.296875" style="32" customWidth="1"/>
    <col min="8" max="8" width="10.75" style="32" customWidth="1"/>
    <col min="9" max="9" width="36.1484375" style="32" customWidth="1"/>
    <col min="10" max="12" width="10.75" style="32" customWidth="1"/>
    <col min="13" max="14" width="9.296875" style="32" customWidth="1"/>
    <col min="15" max="16384" width="8.75" style="32"/>
  </cols>
  <sheetData>
    <row r="1" spans="1:14" ht="18" customHeight="1" x14ac:dyDescent="0.5">
      <c r="A1" s="4" t="s">
        <v>0</v>
      </c>
    </row>
    <row r="2" spans="1:14" ht="23.7" x14ac:dyDescent="0.5">
      <c r="A2" s="101" t="s">
        <v>407</v>
      </c>
      <c r="B2" s="101"/>
      <c r="C2" s="101"/>
      <c r="D2" s="101"/>
      <c r="E2" s="101"/>
      <c r="F2" s="101"/>
      <c r="G2" s="101"/>
      <c r="H2" s="101"/>
      <c r="I2" s="101"/>
      <c r="J2" s="101"/>
      <c r="K2" s="101"/>
      <c r="L2" s="101"/>
      <c r="M2" s="101"/>
      <c r="N2" s="101"/>
    </row>
    <row r="3" spans="1:14" ht="20.25" customHeight="1" x14ac:dyDescent="0.5">
      <c r="M3" s="121" t="s">
        <v>277</v>
      </c>
      <c r="N3" s="121"/>
    </row>
    <row r="4" spans="1:14" ht="31.5" customHeight="1" x14ac:dyDescent="0.5">
      <c r="A4" s="118" t="s">
        <v>4</v>
      </c>
      <c r="B4" s="118"/>
      <c r="C4" s="118"/>
      <c r="D4" s="118"/>
      <c r="E4" s="118"/>
      <c r="F4" s="118"/>
      <c r="G4" s="118"/>
      <c r="H4" s="118" t="s">
        <v>5</v>
      </c>
      <c r="I4" s="118"/>
      <c r="J4" s="118"/>
      <c r="K4" s="118"/>
      <c r="L4" s="118"/>
      <c r="M4" s="118"/>
      <c r="N4" s="118"/>
    </row>
    <row r="5" spans="1:14" ht="22.15" customHeight="1" x14ac:dyDescent="0.5">
      <c r="A5" s="119" t="s">
        <v>6</v>
      </c>
      <c r="B5" s="120" t="s">
        <v>7</v>
      </c>
      <c r="C5" s="110" t="s">
        <v>267</v>
      </c>
      <c r="D5" s="112" t="s">
        <v>269</v>
      </c>
      <c r="E5" s="105" t="s">
        <v>270</v>
      </c>
      <c r="F5" s="106"/>
      <c r="G5" s="107"/>
      <c r="H5" s="119" t="s">
        <v>6</v>
      </c>
      <c r="I5" s="120" t="s">
        <v>7</v>
      </c>
      <c r="J5" s="110" t="s">
        <v>267</v>
      </c>
      <c r="K5" s="112" t="s">
        <v>269</v>
      </c>
      <c r="L5" s="105" t="s">
        <v>270</v>
      </c>
      <c r="M5" s="106"/>
      <c r="N5" s="107"/>
    </row>
    <row r="6" spans="1:14" ht="63" customHeight="1" x14ac:dyDescent="0.5">
      <c r="A6" s="119"/>
      <c r="B6" s="120"/>
      <c r="C6" s="111"/>
      <c r="D6" s="111"/>
      <c r="E6" s="21" t="s">
        <v>273</v>
      </c>
      <c r="F6" s="22" t="s">
        <v>342</v>
      </c>
      <c r="G6" s="22" t="s">
        <v>275</v>
      </c>
      <c r="H6" s="119"/>
      <c r="I6" s="120"/>
      <c r="J6" s="111"/>
      <c r="K6" s="111"/>
      <c r="L6" s="21" t="s">
        <v>273</v>
      </c>
      <c r="M6" s="22" t="s">
        <v>342</v>
      </c>
      <c r="N6" s="22" t="s">
        <v>275</v>
      </c>
    </row>
    <row r="7" spans="1:14" ht="25.2" customHeight="1" x14ac:dyDescent="0.5">
      <c r="A7" s="46"/>
      <c r="B7" s="57" t="s">
        <v>338</v>
      </c>
      <c r="C7" s="55">
        <f ca="1">表一!C35</f>
        <v>0</v>
      </c>
      <c r="D7" s="56">
        <f ca="1">表一!D35</f>
        <v>0</v>
      </c>
      <c r="E7" s="56">
        <f ca="1">表一!E35</f>
        <v>0</v>
      </c>
      <c r="F7" s="50">
        <f t="shared" ref="F7:F32" ca="1" si="0">IFERROR(OFFSET(F7,0,-1)/OFFSET(F7,0,-3),)</f>
        <v>0</v>
      </c>
      <c r="G7" s="50">
        <f t="shared" ref="G7:G32" ca="1" si="1">IFERROR(OFFSET(G7,0,-2)/OFFSET(G7,0,-3),)</f>
        <v>0</v>
      </c>
      <c r="H7" s="46"/>
      <c r="I7" s="57" t="s">
        <v>339</v>
      </c>
      <c r="J7" s="55">
        <f ca="1">表二!C34</f>
        <v>0</v>
      </c>
      <c r="K7" s="55">
        <f ca="1">表二!D34</f>
        <v>0</v>
      </c>
      <c r="L7" s="55">
        <f ca="1">表二!E34</f>
        <v>0</v>
      </c>
      <c r="M7" s="50">
        <f t="shared" ref="M7:M32" ca="1" si="2">IFERROR(OFFSET(M7,0,-1)/OFFSET(M7,0,-3),)</f>
        <v>0</v>
      </c>
      <c r="N7" s="50">
        <f t="shared" ref="N7:N32" ca="1" si="3">IFERROR(OFFSET(N7,0,-2)/OFFSET(N7,0,-3),)</f>
        <v>0</v>
      </c>
    </row>
    <row r="8" spans="1:14" ht="25.2" customHeight="1" x14ac:dyDescent="0.5">
      <c r="A8" s="47" t="s">
        <v>337</v>
      </c>
      <c r="B8" s="48" t="s">
        <v>340</v>
      </c>
      <c r="C8" s="55">
        <f ca="1">SUM(C9,OFFSET(C8,5,0),C16,OFFSET(C8,13,0,2,1))</f>
        <v>0</v>
      </c>
      <c r="D8" s="56">
        <f t="shared" ref="D8:E8" ca="1" si="4">SUM(D9,OFFSET(D8,5,0),D16,OFFSET(D8,13,0,2,1))</f>
        <v>0</v>
      </c>
      <c r="E8" s="56">
        <f t="shared" ca="1" si="4"/>
        <v>0</v>
      </c>
      <c r="F8" s="50">
        <f t="shared" ca="1" si="0"/>
        <v>0</v>
      </c>
      <c r="G8" s="50">
        <f t="shared" ca="1" si="1"/>
        <v>0</v>
      </c>
      <c r="H8" s="48" t="s">
        <v>110</v>
      </c>
      <c r="I8" s="48" t="s">
        <v>341</v>
      </c>
      <c r="J8" s="55">
        <f ca="1">SUM(J9,J12,J13,OFFSET(J8,7,0,3,1))</f>
        <v>0</v>
      </c>
      <c r="K8" s="55">
        <f ca="1">SUM(K9,K12,K13,OFFSET(K8,7,0,3,1))</f>
        <v>0</v>
      </c>
      <c r="L8" s="55">
        <f ca="1">SUM(L9,L12,L13,OFFSET(L8,7,0,3,1))</f>
        <v>0</v>
      </c>
      <c r="M8" s="50">
        <f t="shared" ca="1" si="2"/>
        <v>0</v>
      </c>
      <c r="N8" s="50">
        <f t="shared" ca="1" si="3"/>
        <v>0</v>
      </c>
    </row>
    <row r="9" spans="1:14" ht="25.2" customHeight="1" x14ac:dyDescent="0.5">
      <c r="A9" s="46"/>
      <c r="B9" s="46" t="s">
        <v>304</v>
      </c>
      <c r="C9" s="55">
        <f t="shared" ref="C9:E9" ca="1" si="5">SUM(OFFSET(C9,1,0,3,1))</f>
        <v>0</v>
      </c>
      <c r="D9" s="55">
        <f t="shared" ca="1" si="5"/>
        <v>0</v>
      </c>
      <c r="E9" s="54">
        <f t="shared" ca="1" si="5"/>
        <v>0</v>
      </c>
      <c r="F9" s="50">
        <f t="shared" ca="1" si="0"/>
        <v>0</v>
      </c>
      <c r="G9" s="50">
        <f t="shared" ca="1" si="1"/>
        <v>0</v>
      </c>
      <c r="H9" s="46" t="s">
        <v>96</v>
      </c>
      <c r="I9" s="46" t="s">
        <v>305</v>
      </c>
      <c r="J9" s="55">
        <f t="shared" ref="J9:L9" ca="1" si="6">SUM(OFFSET(J9,1,0,2,1))</f>
        <v>0</v>
      </c>
      <c r="K9" s="55">
        <f t="shared" ca="1" si="6"/>
        <v>0</v>
      </c>
      <c r="L9" s="55">
        <f t="shared" ca="1" si="6"/>
        <v>0</v>
      </c>
      <c r="M9" s="50">
        <f t="shared" ca="1" si="2"/>
        <v>0</v>
      </c>
      <c r="N9" s="50">
        <f t="shared" ca="1" si="3"/>
        <v>0</v>
      </c>
    </row>
    <row r="10" spans="1:14" ht="25.2" customHeight="1" x14ac:dyDescent="0.5">
      <c r="A10" s="46" t="s">
        <v>8</v>
      </c>
      <c r="B10" s="46" t="s">
        <v>306</v>
      </c>
      <c r="C10" s="51"/>
      <c r="D10" s="52"/>
      <c r="E10" s="45"/>
      <c r="F10" s="50">
        <f t="shared" ca="1" si="0"/>
        <v>0</v>
      </c>
      <c r="G10" s="50">
        <f t="shared" ca="1" si="1"/>
        <v>0</v>
      </c>
      <c r="H10" s="46" t="s">
        <v>97</v>
      </c>
      <c r="I10" s="46" t="s">
        <v>307</v>
      </c>
      <c r="J10" s="51"/>
      <c r="K10" s="51"/>
      <c r="L10" s="51"/>
      <c r="M10" s="50">
        <f t="shared" ca="1" si="2"/>
        <v>0</v>
      </c>
      <c r="N10" s="50">
        <f t="shared" ca="1" si="3"/>
        <v>0</v>
      </c>
    </row>
    <row r="11" spans="1:14" ht="25.2" customHeight="1" x14ac:dyDescent="0.5">
      <c r="A11" s="46" t="s">
        <v>9</v>
      </c>
      <c r="B11" s="46" t="s">
        <v>308</v>
      </c>
      <c r="C11" s="51"/>
      <c r="D11" s="51"/>
      <c r="E11" s="53"/>
      <c r="F11" s="50">
        <f t="shared" ca="1" si="0"/>
        <v>0</v>
      </c>
      <c r="G11" s="50">
        <f t="shared" ca="1" si="1"/>
        <v>0</v>
      </c>
      <c r="H11" s="46" t="s">
        <v>98</v>
      </c>
      <c r="I11" s="46" t="s">
        <v>309</v>
      </c>
      <c r="J11" s="51"/>
      <c r="K11" s="51"/>
      <c r="L11" s="51"/>
      <c r="M11" s="50">
        <f t="shared" ca="1" si="2"/>
        <v>0</v>
      </c>
      <c r="N11" s="50">
        <f t="shared" ca="1" si="3"/>
        <v>0</v>
      </c>
    </row>
    <row r="12" spans="1:14" ht="25.2" customHeight="1" x14ac:dyDescent="0.5">
      <c r="A12" s="46" t="s">
        <v>10</v>
      </c>
      <c r="B12" s="46" t="s">
        <v>310</v>
      </c>
      <c r="C12" s="51"/>
      <c r="D12" s="51"/>
      <c r="E12" s="53"/>
      <c r="F12" s="50">
        <f t="shared" ca="1" si="0"/>
        <v>0</v>
      </c>
      <c r="G12" s="50">
        <f t="shared" ca="1" si="1"/>
        <v>0</v>
      </c>
      <c r="H12" s="46" t="s">
        <v>99</v>
      </c>
      <c r="I12" s="46" t="s">
        <v>311</v>
      </c>
      <c r="J12" s="55">
        <f ca="1">SUM(OFFSET(表四!$B$49,0,1),OFFSET(表四!$B$51,0,1),OFFSET(表四!$B$53,0,1),OFFSET(表四!$B$56,0,1))</f>
        <v>0</v>
      </c>
      <c r="K12" s="55">
        <f ca="1">SUM(OFFSET(表四!$B$49,0,2),OFFSET(表四!$B$51,0,2),OFFSET(表四!$B$53,0,2),OFFSET(表四!$B$56,0,2))</f>
        <v>0</v>
      </c>
      <c r="L12" s="55">
        <f ca="1">SUM(OFFSET(表四!$B$49,0,3),OFFSET(表四!$B$51,0,3),OFFSET(表四!$B$53,0,3),OFFSET(表四!$B$56,0,3))</f>
        <v>0</v>
      </c>
      <c r="M12" s="50">
        <f t="shared" ca="1" si="2"/>
        <v>0</v>
      </c>
      <c r="N12" s="50">
        <f t="shared" ca="1" si="3"/>
        <v>0</v>
      </c>
    </row>
    <row r="13" spans="1:14" ht="25.2" customHeight="1" x14ac:dyDescent="0.5">
      <c r="A13" s="46" t="s">
        <v>11</v>
      </c>
      <c r="B13" s="46" t="s">
        <v>312</v>
      </c>
      <c r="C13" s="51"/>
      <c r="D13" s="51"/>
      <c r="E13" s="54">
        <f ca="1">$K$13</f>
        <v>0</v>
      </c>
      <c r="F13" s="50">
        <f t="shared" ca="1" si="0"/>
        <v>0</v>
      </c>
      <c r="G13" s="50">
        <f t="shared" ca="1" si="1"/>
        <v>0</v>
      </c>
      <c r="H13" s="46" t="s">
        <v>166</v>
      </c>
      <c r="I13" s="46" t="s">
        <v>313</v>
      </c>
      <c r="J13" s="55">
        <f t="shared" ref="J13:L13" ca="1" si="7">OFFSET(J13,1,0)</f>
        <v>0</v>
      </c>
      <c r="K13" s="55">
        <f t="shared" ca="1" si="7"/>
        <v>0</v>
      </c>
      <c r="L13" s="55">
        <f t="shared" ca="1" si="7"/>
        <v>0</v>
      </c>
      <c r="M13" s="50">
        <f t="shared" ca="1" si="2"/>
        <v>0</v>
      </c>
      <c r="N13" s="50">
        <f t="shared" ca="1" si="3"/>
        <v>0</v>
      </c>
    </row>
    <row r="14" spans="1:14" ht="25.2" customHeight="1" x14ac:dyDescent="0.5">
      <c r="A14" s="46"/>
      <c r="B14" s="46"/>
      <c r="C14" s="75"/>
      <c r="D14" s="75"/>
      <c r="E14" s="76"/>
      <c r="F14" s="50">
        <f t="shared" ca="1" si="0"/>
        <v>0</v>
      </c>
      <c r="G14" s="50">
        <f t="shared" ca="1" si="1"/>
        <v>0</v>
      </c>
      <c r="H14" s="46" t="s">
        <v>100</v>
      </c>
      <c r="I14" s="46" t="s">
        <v>314</v>
      </c>
      <c r="J14" s="51"/>
      <c r="K14" s="51"/>
      <c r="L14" s="51"/>
      <c r="M14" s="50">
        <f t="shared" ca="1" si="2"/>
        <v>0</v>
      </c>
      <c r="N14" s="50">
        <f t="shared" ca="1" si="3"/>
        <v>0</v>
      </c>
    </row>
    <row r="15" spans="1:14" ht="25.2" customHeight="1" x14ac:dyDescent="0.5">
      <c r="A15" s="46"/>
      <c r="B15" s="46"/>
      <c r="C15" s="75"/>
      <c r="D15" s="75"/>
      <c r="E15" s="76"/>
      <c r="F15" s="50">
        <f t="shared" ca="1" si="0"/>
        <v>0</v>
      </c>
      <c r="G15" s="50">
        <f t="shared" ca="1" si="1"/>
        <v>0</v>
      </c>
      <c r="H15" s="46" t="s">
        <v>101</v>
      </c>
      <c r="I15" s="46" t="s">
        <v>316</v>
      </c>
      <c r="J15" s="51"/>
      <c r="K15" s="51"/>
      <c r="L15" s="51"/>
      <c r="M15" s="50">
        <f t="shared" ca="1" si="2"/>
        <v>0</v>
      </c>
      <c r="N15" s="50">
        <f t="shared" ca="1" si="3"/>
        <v>0</v>
      </c>
    </row>
    <row r="16" spans="1:14" ht="25.2" customHeight="1" x14ac:dyDescent="0.5">
      <c r="A16" s="46" t="s">
        <v>112</v>
      </c>
      <c r="B16" s="46" t="s">
        <v>315</v>
      </c>
      <c r="C16" s="55">
        <f t="shared" ref="C16:E16" ca="1" si="8">C17</f>
        <v>0</v>
      </c>
      <c r="D16" s="55">
        <f t="shared" ca="1" si="8"/>
        <v>0</v>
      </c>
      <c r="E16" s="54">
        <f t="shared" ca="1" si="8"/>
        <v>0</v>
      </c>
      <c r="F16" s="50">
        <f t="shared" ca="1" si="0"/>
        <v>0</v>
      </c>
      <c r="G16" s="50">
        <f t="shared" ca="1" si="1"/>
        <v>0</v>
      </c>
      <c r="H16" s="46" t="s">
        <v>102</v>
      </c>
      <c r="I16" s="46" t="s">
        <v>318</v>
      </c>
      <c r="J16" s="51"/>
      <c r="K16" s="51"/>
      <c r="L16" s="51"/>
      <c r="M16" s="50">
        <f t="shared" ca="1" si="2"/>
        <v>0</v>
      </c>
      <c r="N16" s="50">
        <f t="shared" ca="1" si="3"/>
        <v>0</v>
      </c>
    </row>
    <row r="17" spans="1:14" ht="25.2" customHeight="1" x14ac:dyDescent="0.5">
      <c r="A17" s="46" t="s">
        <v>113</v>
      </c>
      <c r="B17" s="46" t="s">
        <v>317</v>
      </c>
      <c r="C17" s="55">
        <f ca="1">SUM(OFFSET(C17,1,0,3,1))</f>
        <v>0</v>
      </c>
      <c r="D17" s="55">
        <f t="shared" ref="D17:E17" ca="1" si="9">SUM(OFFSET(D17,1,0,3,1))</f>
        <v>0</v>
      </c>
      <c r="E17" s="54">
        <f t="shared" ca="1" si="9"/>
        <v>0</v>
      </c>
      <c r="F17" s="50">
        <f t="shared" ca="1" si="0"/>
        <v>0</v>
      </c>
      <c r="G17" s="50">
        <f t="shared" ca="1" si="1"/>
        <v>0</v>
      </c>
      <c r="H17" s="46" t="s">
        <v>103</v>
      </c>
      <c r="I17" s="46" t="s">
        <v>320</v>
      </c>
      <c r="J17" s="55">
        <f t="shared" ref="J17:L17" ca="1" si="10">SUM(OFFSET(J17,1,0,4,1))</f>
        <v>0</v>
      </c>
      <c r="K17" s="55">
        <f t="shared" ca="1" si="10"/>
        <v>0</v>
      </c>
      <c r="L17" s="55">
        <f t="shared" ca="1" si="10"/>
        <v>0</v>
      </c>
      <c r="M17" s="50">
        <f t="shared" ca="1" si="2"/>
        <v>0</v>
      </c>
      <c r="N17" s="50">
        <f t="shared" ca="1" si="3"/>
        <v>0</v>
      </c>
    </row>
    <row r="18" spans="1:14" ht="25.2" customHeight="1" x14ac:dyDescent="0.5">
      <c r="A18" s="46" t="s">
        <v>114</v>
      </c>
      <c r="B18" s="46" t="s">
        <v>319</v>
      </c>
      <c r="C18" s="55">
        <f ca="1">表四!J48</f>
        <v>0</v>
      </c>
      <c r="D18" s="55">
        <f ca="1">表四!K48</f>
        <v>0</v>
      </c>
      <c r="E18" s="55">
        <f ca="1">表四!L48</f>
        <v>0</v>
      </c>
      <c r="F18" s="50">
        <f t="shared" ca="1" si="0"/>
        <v>0</v>
      </c>
      <c r="G18" s="50">
        <f t="shared" ca="1" si="1"/>
        <v>0</v>
      </c>
      <c r="H18" s="46" t="s">
        <v>104</v>
      </c>
      <c r="I18" s="46" t="s">
        <v>294</v>
      </c>
      <c r="J18" s="51"/>
      <c r="K18" s="51"/>
      <c r="L18" s="51"/>
      <c r="M18" s="50">
        <f t="shared" ca="1" si="2"/>
        <v>0</v>
      </c>
      <c r="N18" s="50">
        <f t="shared" ca="1" si="3"/>
        <v>0</v>
      </c>
    </row>
    <row r="19" spans="1:14" ht="25.2" customHeight="1" x14ac:dyDescent="0.5">
      <c r="A19" s="46" t="s">
        <v>115</v>
      </c>
      <c r="B19" s="46" t="s">
        <v>321</v>
      </c>
      <c r="C19" s="51"/>
      <c r="D19" s="51"/>
      <c r="E19" s="51"/>
      <c r="F19" s="50">
        <f t="shared" ca="1" si="0"/>
        <v>0</v>
      </c>
      <c r="G19" s="50">
        <f t="shared" ca="1" si="1"/>
        <v>0</v>
      </c>
      <c r="H19" s="46" t="s">
        <v>105</v>
      </c>
      <c r="I19" s="46" t="s">
        <v>323</v>
      </c>
      <c r="J19" s="51"/>
      <c r="K19" s="51"/>
      <c r="L19" s="51"/>
      <c r="M19" s="50">
        <f t="shared" ca="1" si="2"/>
        <v>0</v>
      </c>
      <c r="N19" s="50">
        <f t="shared" ca="1" si="3"/>
        <v>0</v>
      </c>
    </row>
    <row r="20" spans="1:14" ht="25.2" customHeight="1" x14ac:dyDescent="0.5">
      <c r="A20" s="46" t="s">
        <v>116</v>
      </c>
      <c r="B20" s="46" t="s">
        <v>322</v>
      </c>
      <c r="C20" s="51"/>
      <c r="D20" s="51"/>
      <c r="E20" s="53"/>
      <c r="F20" s="50">
        <f t="shared" ca="1" si="0"/>
        <v>0</v>
      </c>
      <c r="G20" s="50">
        <f t="shared" ca="1" si="1"/>
        <v>0</v>
      </c>
      <c r="H20" s="46" t="s">
        <v>106</v>
      </c>
      <c r="I20" s="46" t="s">
        <v>325</v>
      </c>
      <c r="J20" s="51"/>
      <c r="K20" s="51"/>
      <c r="L20" s="51"/>
      <c r="M20" s="50">
        <f t="shared" ca="1" si="2"/>
        <v>0</v>
      </c>
      <c r="N20" s="50">
        <f t="shared" ca="1" si="3"/>
        <v>0</v>
      </c>
    </row>
    <row r="21" spans="1:14" ht="25.2" customHeight="1" x14ac:dyDescent="0.5">
      <c r="A21" s="46" t="s">
        <v>117</v>
      </c>
      <c r="B21" s="46" t="s">
        <v>324</v>
      </c>
      <c r="C21" s="51"/>
      <c r="D21" s="51"/>
      <c r="E21" s="53"/>
      <c r="F21" s="50">
        <f t="shared" ca="1" si="0"/>
        <v>0</v>
      </c>
      <c r="G21" s="50">
        <f t="shared" ca="1" si="1"/>
        <v>0</v>
      </c>
      <c r="H21" s="46" t="s">
        <v>107</v>
      </c>
      <c r="I21" s="46" t="s">
        <v>327</v>
      </c>
      <c r="J21" s="51"/>
      <c r="K21" s="51"/>
      <c r="L21" s="51"/>
      <c r="M21" s="50">
        <f t="shared" ca="1" si="2"/>
        <v>0</v>
      </c>
      <c r="N21" s="50">
        <f t="shared" ca="1" si="3"/>
        <v>0</v>
      </c>
    </row>
    <row r="22" spans="1:14" ht="25.2" customHeight="1" x14ac:dyDescent="0.5">
      <c r="A22" s="46" t="s">
        <v>118</v>
      </c>
      <c r="B22" s="46" t="s">
        <v>326</v>
      </c>
      <c r="C22" s="55">
        <f t="shared" ref="C22:E22" ca="1" si="11">SUM(OFFSET(C22,1,0,4,1))</f>
        <v>0</v>
      </c>
      <c r="D22" s="55">
        <f t="shared" ca="1" si="11"/>
        <v>0</v>
      </c>
      <c r="E22" s="54">
        <f t="shared" ca="1" si="11"/>
        <v>0</v>
      </c>
      <c r="F22" s="50">
        <f t="shared" ca="1" si="0"/>
        <v>0</v>
      </c>
      <c r="G22" s="50">
        <f t="shared" ca="1" si="1"/>
        <v>0</v>
      </c>
      <c r="H22" s="46"/>
      <c r="I22" s="46"/>
      <c r="J22" s="75"/>
      <c r="K22" s="75"/>
      <c r="L22" s="75"/>
      <c r="M22" s="50">
        <f t="shared" ca="1" si="2"/>
        <v>0</v>
      </c>
      <c r="N22" s="50">
        <f t="shared" ca="1" si="3"/>
        <v>0</v>
      </c>
    </row>
    <row r="23" spans="1:14" ht="25.2" customHeight="1" x14ac:dyDescent="0.5">
      <c r="A23" s="46" t="s">
        <v>119</v>
      </c>
      <c r="B23" s="46" t="s">
        <v>328</v>
      </c>
      <c r="C23" s="51"/>
      <c r="D23" s="51"/>
      <c r="E23" s="53"/>
      <c r="F23" s="50">
        <f t="shared" ca="1" si="0"/>
        <v>0</v>
      </c>
      <c r="G23" s="50">
        <f t="shared" ca="1" si="1"/>
        <v>0</v>
      </c>
      <c r="H23" s="46"/>
      <c r="I23" s="46"/>
      <c r="J23" s="75"/>
      <c r="K23" s="75"/>
      <c r="L23" s="75"/>
      <c r="M23" s="50">
        <f t="shared" ca="1" si="2"/>
        <v>0</v>
      </c>
      <c r="N23" s="50">
        <f t="shared" ca="1" si="3"/>
        <v>0</v>
      </c>
    </row>
    <row r="24" spans="1:14" ht="25.2" customHeight="1" x14ac:dyDescent="0.5">
      <c r="A24" s="46" t="s">
        <v>120</v>
      </c>
      <c r="B24" s="46" t="s">
        <v>329</v>
      </c>
      <c r="C24" s="51"/>
      <c r="D24" s="51"/>
      <c r="E24" s="53"/>
      <c r="F24" s="50">
        <f t="shared" ca="1" si="0"/>
        <v>0</v>
      </c>
      <c r="G24" s="50">
        <f t="shared" ca="1" si="1"/>
        <v>0</v>
      </c>
      <c r="H24" s="46"/>
      <c r="I24" s="46"/>
      <c r="J24" s="75"/>
      <c r="K24" s="75"/>
      <c r="L24" s="75"/>
      <c r="M24" s="50">
        <f t="shared" ca="1" si="2"/>
        <v>0</v>
      </c>
      <c r="N24" s="50">
        <f t="shared" ca="1" si="3"/>
        <v>0</v>
      </c>
    </row>
    <row r="25" spans="1:14" ht="25.2" customHeight="1" x14ac:dyDescent="0.5">
      <c r="A25" s="46" t="s">
        <v>121</v>
      </c>
      <c r="B25" s="46" t="s">
        <v>330</v>
      </c>
      <c r="C25" s="51"/>
      <c r="D25" s="51"/>
      <c r="E25" s="53"/>
      <c r="F25" s="50">
        <f t="shared" ca="1" si="0"/>
        <v>0</v>
      </c>
      <c r="G25" s="50">
        <f t="shared" ca="1" si="1"/>
        <v>0</v>
      </c>
      <c r="H25" s="46"/>
      <c r="I25" s="46"/>
      <c r="J25" s="75"/>
      <c r="K25" s="75"/>
      <c r="L25" s="75"/>
      <c r="M25" s="50">
        <f t="shared" ca="1" si="2"/>
        <v>0</v>
      </c>
      <c r="N25" s="50">
        <f t="shared" ca="1" si="3"/>
        <v>0</v>
      </c>
    </row>
    <row r="26" spans="1:14" ht="25.2" customHeight="1" x14ac:dyDescent="0.5">
      <c r="A26" s="46" t="s">
        <v>122</v>
      </c>
      <c r="B26" s="46" t="s">
        <v>331</v>
      </c>
      <c r="C26" s="51"/>
      <c r="D26" s="51"/>
      <c r="E26" s="53"/>
      <c r="F26" s="50">
        <f t="shared" ca="1" si="0"/>
        <v>0</v>
      </c>
      <c r="G26" s="50">
        <f t="shared" ca="1" si="1"/>
        <v>0</v>
      </c>
      <c r="H26" s="46"/>
      <c r="I26" s="46"/>
      <c r="J26" s="75"/>
      <c r="K26" s="75"/>
      <c r="L26" s="75"/>
      <c r="M26" s="50">
        <f t="shared" ca="1" si="2"/>
        <v>0</v>
      </c>
      <c r="N26" s="50">
        <f t="shared" ca="1" si="3"/>
        <v>0</v>
      </c>
    </row>
    <row r="27" spans="1:14" ht="25.2" customHeight="1" x14ac:dyDescent="0.5">
      <c r="A27" s="46"/>
      <c r="B27" s="46"/>
      <c r="C27" s="75"/>
      <c r="D27" s="75"/>
      <c r="E27" s="76"/>
      <c r="F27" s="50">
        <f t="shared" ca="1" si="0"/>
        <v>0</v>
      </c>
      <c r="G27" s="50">
        <f t="shared" ca="1" si="1"/>
        <v>0</v>
      </c>
      <c r="H27" s="46"/>
      <c r="I27" s="46"/>
      <c r="J27" s="75"/>
      <c r="K27" s="75"/>
      <c r="L27" s="75"/>
      <c r="M27" s="50">
        <f t="shared" ca="1" si="2"/>
        <v>0</v>
      </c>
      <c r="N27" s="50">
        <f t="shared" ca="1" si="3"/>
        <v>0</v>
      </c>
    </row>
    <row r="28" spans="1:14" ht="25.2" customHeight="1" x14ac:dyDescent="0.5">
      <c r="A28" s="46" t="s">
        <v>123</v>
      </c>
      <c r="B28" s="46" t="s">
        <v>332</v>
      </c>
      <c r="C28" s="55">
        <f t="shared" ref="C28:E28" ca="1" si="12">C29</f>
        <v>0</v>
      </c>
      <c r="D28" s="55">
        <f t="shared" ca="1" si="12"/>
        <v>0</v>
      </c>
      <c r="E28" s="54">
        <f t="shared" ca="1" si="12"/>
        <v>0</v>
      </c>
      <c r="F28" s="50">
        <f t="shared" ca="1" si="0"/>
        <v>0</v>
      </c>
      <c r="G28" s="50">
        <f t="shared" ca="1" si="1"/>
        <v>0</v>
      </c>
      <c r="H28" s="46" t="s">
        <v>108</v>
      </c>
      <c r="I28" s="46" t="s">
        <v>333</v>
      </c>
      <c r="J28" s="55">
        <f t="shared" ref="J28:L28" ca="1" si="13">OFFSET(J28,1,0)</f>
        <v>0</v>
      </c>
      <c r="K28" s="55">
        <f t="shared" ca="1" si="13"/>
        <v>0</v>
      </c>
      <c r="L28" s="55">
        <f t="shared" ca="1" si="13"/>
        <v>0</v>
      </c>
      <c r="M28" s="50">
        <f t="shared" ca="1" si="2"/>
        <v>0</v>
      </c>
      <c r="N28" s="50">
        <f t="shared" ca="1" si="3"/>
        <v>0</v>
      </c>
    </row>
    <row r="29" spans="1:14" ht="25.2" customHeight="1" x14ac:dyDescent="0.5">
      <c r="A29" s="46" t="s">
        <v>124</v>
      </c>
      <c r="B29" s="46" t="s">
        <v>334</v>
      </c>
      <c r="C29" s="55">
        <f t="shared" ref="C29:E29" ca="1" si="14">OFFSET(C29,1,0)</f>
        <v>0</v>
      </c>
      <c r="D29" s="55">
        <f t="shared" ca="1" si="14"/>
        <v>0</v>
      </c>
      <c r="E29" s="54">
        <f t="shared" ca="1" si="14"/>
        <v>0</v>
      </c>
      <c r="F29" s="50">
        <f t="shared" ca="1" si="0"/>
        <v>0</v>
      </c>
      <c r="G29" s="50">
        <f t="shared" ca="1" si="1"/>
        <v>0</v>
      </c>
      <c r="H29" s="46" t="s">
        <v>109</v>
      </c>
      <c r="I29" s="46" t="s">
        <v>335</v>
      </c>
      <c r="J29" s="51"/>
      <c r="K29" s="51"/>
      <c r="L29" s="51"/>
      <c r="M29" s="50">
        <f t="shared" ca="1" si="2"/>
        <v>0</v>
      </c>
      <c r="N29" s="50">
        <f t="shared" ca="1" si="3"/>
        <v>0</v>
      </c>
    </row>
    <row r="30" spans="1:14" ht="25.2" customHeight="1" x14ac:dyDescent="0.5">
      <c r="A30" s="46" t="s">
        <v>125</v>
      </c>
      <c r="B30" s="46" t="s">
        <v>336</v>
      </c>
      <c r="C30" s="51"/>
      <c r="D30" s="51"/>
      <c r="E30" s="53"/>
      <c r="F30" s="50">
        <f t="shared" ca="1" si="0"/>
        <v>0</v>
      </c>
      <c r="G30" s="50">
        <f t="shared" ca="1" si="1"/>
        <v>0</v>
      </c>
      <c r="H30" s="46"/>
      <c r="I30" s="46"/>
      <c r="J30" s="75"/>
      <c r="K30" s="75"/>
      <c r="L30" s="75"/>
      <c r="M30" s="50">
        <f t="shared" ca="1" si="2"/>
        <v>0</v>
      </c>
      <c r="N30" s="50">
        <f t="shared" ca="1" si="3"/>
        <v>0</v>
      </c>
    </row>
    <row r="31" spans="1:14" ht="25.2" customHeight="1" x14ac:dyDescent="0.5">
      <c r="A31" s="46"/>
      <c r="B31" s="46"/>
      <c r="C31" s="75"/>
      <c r="D31" s="75"/>
      <c r="E31" s="76"/>
      <c r="F31" s="50">
        <f t="shared" ca="1" si="0"/>
        <v>0</v>
      </c>
      <c r="G31" s="50">
        <f t="shared" ca="1" si="1"/>
        <v>0</v>
      </c>
      <c r="H31" s="46"/>
      <c r="I31" s="46"/>
      <c r="J31" s="75"/>
      <c r="K31" s="75"/>
      <c r="L31" s="75"/>
      <c r="M31" s="50">
        <f t="shared" ca="1" si="2"/>
        <v>0</v>
      </c>
      <c r="N31" s="50">
        <f t="shared" ca="1" si="3"/>
        <v>0</v>
      </c>
    </row>
    <row r="32" spans="1:14" ht="25.2" customHeight="1" x14ac:dyDescent="0.5">
      <c r="A32" s="46"/>
      <c r="B32" s="57" t="s">
        <v>343</v>
      </c>
      <c r="C32" s="55">
        <f t="shared" ref="C32:E32" ca="1" si="15">SUM(C7:C8,C28)</f>
        <v>0</v>
      </c>
      <c r="D32" s="55">
        <f t="shared" ca="1" si="15"/>
        <v>0</v>
      </c>
      <c r="E32" s="54">
        <f t="shared" ca="1" si="15"/>
        <v>0</v>
      </c>
      <c r="F32" s="50">
        <f t="shared" ca="1" si="0"/>
        <v>0</v>
      </c>
      <c r="G32" s="50">
        <f t="shared" ca="1" si="1"/>
        <v>0</v>
      </c>
      <c r="H32" s="46"/>
      <c r="I32" s="57" t="s">
        <v>344</v>
      </c>
      <c r="J32" s="55">
        <f t="shared" ref="J32" ca="1" si="16">SUM(J7:J8,J28)</f>
        <v>0</v>
      </c>
      <c r="K32" s="55">
        <f t="shared" ref="K32:L32" ca="1" si="17">SUM(K7:K8,K28)</f>
        <v>0</v>
      </c>
      <c r="L32" s="55">
        <f t="shared" ca="1" si="17"/>
        <v>0</v>
      </c>
      <c r="M32" s="50">
        <f t="shared" ca="1" si="2"/>
        <v>0</v>
      </c>
      <c r="N32" s="50">
        <f t="shared" ca="1" si="3"/>
        <v>0</v>
      </c>
    </row>
    <row r="34" spans="3:5" x14ac:dyDescent="0.5">
      <c r="C34" s="98">
        <f ca="1">IF(ABS(C32-J32)&gt;0.5,"请检查平衡！",0)</f>
        <v>0</v>
      </c>
      <c r="D34" s="98">
        <f t="shared" ref="D34:E34" ca="1" si="18">IF(ABS(D32-K32)&gt;0.5,"请检查平衡！",0)</f>
        <v>0</v>
      </c>
      <c r="E34" s="98">
        <f t="shared" ca="1" si="18"/>
        <v>0</v>
      </c>
    </row>
  </sheetData>
  <sheetProtection algorithmName="SHA-512" hashValue="PAA9y3P5GtDT2XsOl4iXE1//VTeQ3FWhGbXdxeI5WiHNeQrxidbwmFbBiTMYJZN+qEgp1eIK8lT7aH+BY4kC0Q==" saltValue="mL3G7eiQaqmkWTU/51xoqw==" spinCount="100000" sheet="1" objects="1" scenarios="1" formatColumns="0" formatRows="0" selectLockedCells="1" autoFilter="0"/>
  <mergeCells count="14">
    <mergeCell ref="A2:N2"/>
    <mergeCell ref="A4:G4"/>
    <mergeCell ref="H4:N4"/>
    <mergeCell ref="E5:G5"/>
    <mergeCell ref="L5:N5"/>
    <mergeCell ref="A5:A6"/>
    <mergeCell ref="B5:B6"/>
    <mergeCell ref="C5:C6"/>
    <mergeCell ref="D5:D6"/>
    <mergeCell ref="H5:H6"/>
    <mergeCell ref="J5:J6"/>
    <mergeCell ref="K5:K6"/>
    <mergeCell ref="I5:I6"/>
    <mergeCell ref="M3:N3"/>
  </mergeCells>
  <phoneticPr fontId="17" type="noConversion"/>
  <printOptions horizontalCentered="1"/>
  <pageMargins left="0.27559055118110237" right="0.27559055118110237" top="0.59055118110236227" bottom="0.47244094488188981" header="0.31496062992125984" footer="0.31496062992125984"/>
  <pageSetup paperSize="9" scale="70" fitToHeight="0" orientation="landscape"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7">
    <pageSetUpPr fitToPage="1"/>
  </sheetPr>
  <dimension ref="A1:N70"/>
  <sheetViews>
    <sheetView showGridLines="0" showZeros="0" zoomScale="105" zoomScaleNormal="105" workbookViewId="0">
      <pane ySplit="7" topLeftCell="A44" activePane="bottomLeft" state="frozen"/>
      <selection pane="bottomLeft" activeCell="D51" sqref="D51"/>
    </sheetView>
  </sheetViews>
  <sheetFormatPr defaultColWidth="8.75" defaultRowHeight="15.3" x14ac:dyDescent="0.5"/>
  <cols>
    <col min="1" max="1" width="9.84765625" style="32" customWidth="1"/>
    <col min="2" max="2" width="60.84765625" style="32" customWidth="1"/>
    <col min="3" max="5" width="10.75" style="32" customWidth="1"/>
    <col min="6" max="7" width="9.296875" style="77" customWidth="1"/>
    <col min="8" max="8" width="9.84765625" style="32" customWidth="1"/>
    <col min="9" max="9" width="30.69921875" style="32" bestFit="1" customWidth="1"/>
    <col min="10" max="12" width="10.75" style="32" customWidth="1"/>
    <col min="13" max="14" width="9.296875" style="77" customWidth="1"/>
    <col min="15" max="16384" width="8.75" style="32"/>
  </cols>
  <sheetData>
    <row r="1" spans="1:14" x14ac:dyDescent="0.5">
      <c r="A1" s="4" t="s">
        <v>177</v>
      </c>
    </row>
    <row r="2" spans="1:14" ht="23.7" x14ac:dyDescent="0.5">
      <c r="A2" s="122" t="s">
        <v>408</v>
      </c>
      <c r="B2" s="122"/>
      <c r="C2" s="122"/>
      <c r="D2" s="122"/>
      <c r="E2" s="122"/>
      <c r="F2" s="122"/>
      <c r="G2" s="122"/>
      <c r="H2" s="122"/>
      <c r="I2" s="122"/>
      <c r="J2" s="122"/>
      <c r="K2" s="122"/>
      <c r="L2" s="122"/>
      <c r="M2" s="122"/>
      <c r="N2" s="122"/>
    </row>
    <row r="3" spans="1:14" ht="14.25" customHeight="1" x14ac:dyDescent="0.5">
      <c r="M3" s="123" t="s">
        <v>277</v>
      </c>
      <c r="N3" s="123"/>
    </row>
    <row r="4" spans="1:14" ht="23.1" customHeight="1" x14ac:dyDescent="0.5">
      <c r="A4" s="118" t="s">
        <v>4</v>
      </c>
      <c r="B4" s="118"/>
      <c r="C4" s="118"/>
      <c r="D4" s="118"/>
      <c r="E4" s="118"/>
      <c r="F4" s="118"/>
      <c r="G4" s="118"/>
      <c r="H4" s="118" t="s">
        <v>5</v>
      </c>
      <c r="I4" s="118"/>
      <c r="J4" s="118"/>
      <c r="K4" s="118"/>
      <c r="L4" s="118"/>
      <c r="M4" s="118"/>
      <c r="N4" s="118"/>
    </row>
    <row r="5" spans="1:14" ht="19.5" customHeight="1" x14ac:dyDescent="0.5">
      <c r="A5" s="119" t="s">
        <v>126</v>
      </c>
      <c r="B5" s="120" t="s">
        <v>7</v>
      </c>
      <c r="C5" s="110" t="s">
        <v>267</v>
      </c>
      <c r="D5" s="112" t="s">
        <v>269</v>
      </c>
      <c r="E5" s="105" t="s">
        <v>270</v>
      </c>
      <c r="F5" s="106"/>
      <c r="G5" s="107"/>
      <c r="H5" s="119" t="s">
        <v>126</v>
      </c>
      <c r="I5" s="120" t="s">
        <v>7</v>
      </c>
      <c r="J5" s="110" t="s">
        <v>267</v>
      </c>
      <c r="K5" s="112" t="s">
        <v>269</v>
      </c>
      <c r="L5" s="105" t="s">
        <v>270</v>
      </c>
      <c r="M5" s="106"/>
      <c r="N5" s="107"/>
    </row>
    <row r="6" spans="1:14" ht="60" customHeight="1" x14ac:dyDescent="0.5">
      <c r="A6" s="119"/>
      <c r="B6" s="120"/>
      <c r="C6" s="111"/>
      <c r="D6" s="111"/>
      <c r="E6" s="21" t="s">
        <v>273</v>
      </c>
      <c r="F6" s="22" t="s">
        <v>342</v>
      </c>
      <c r="G6" s="22" t="s">
        <v>275</v>
      </c>
      <c r="H6" s="119"/>
      <c r="I6" s="120"/>
      <c r="J6" s="111"/>
      <c r="K6" s="111"/>
      <c r="L6" s="21" t="s">
        <v>273</v>
      </c>
      <c r="M6" s="22" t="s">
        <v>342</v>
      </c>
      <c r="N6" s="22" t="s">
        <v>275</v>
      </c>
    </row>
    <row r="7" spans="1:14" ht="15.6" customHeight="1" x14ac:dyDescent="0.5">
      <c r="A7" s="46" t="s">
        <v>54</v>
      </c>
      <c r="B7" s="78" t="s">
        <v>438</v>
      </c>
      <c r="C7" s="55">
        <f ca="1">SUM(OFFSET($B$9,0,1,6),OFFSET($B$21,0,1,2),OFFSET($B$25,0,1,3),OFFSET($B$29,0,1,3),OFFSET($B$37,0,1,3))</f>
        <v>0</v>
      </c>
      <c r="D7" s="55">
        <f ca="1">SUM(OFFSET($B$9,0,2,6),OFFSET($B$21,0,2,2),OFFSET($B$25,0,2,3),OFFSET($B$29,0,2,3),OFFSET($B$37,0,2,3))</f>
        <v>0</v>
      </c>
      <c r="E7" s="55">
        <f ca="1">SUM(OFFSET($B$9,0,3,6),OFFSET($B$21,0,3,2),OFFSET($B$25,0,3,3),OFFSET($B$29,0,3,3),OFFSET($B$37,0,3,3))</f>
        <v>0</v>
      </c>
      <c r="F7" s="50">
        <f t="shared" ref="F7:F64" ca="1" si="0">IFERROR(OFFSET(F7,0,-1)/OFFSET(F7,0,-3),)</f>
        <v>0</v>
      </c>
      <c r="G7" s="50">
        <f t="shared" ref="G7:G64" ca="1" si="1">IFERROR(OFFSET(G7,0,-2)/OFFSET(G7,0,-3),)</f>
        <v>0</v>
      </c>
      <c r="H7" s="79" t="s">
        <v>75</v>
      </c>
      <c r="I7" s="80" t="s">
        <v>480</v>
      </c>
      <c r="J7" s="51"/>
      <c r="K7" s="27"/>
      <c r="L7" s="27"/>
      <c r="M7" s="50">
        <f t="shared" ref="M7:M64" ca="1" si="2">IFERROR(OFFSET(M7,0,-1)/OFFSET(M7,0,-3),)</f>
        <v>0</v>
      </c>
      <c r="N7" s="50">
        <f t="shared" ref="N7:N64" ca="1" si="3">IFERROR(OFFSET(N7,0,-2)/OFFSET(N7,0,-3),)</f>
        <v>0</v>
      </c>
    </row>
    <row r="8" spans="1:14" ht="15.6" customHeight="1" x14ac:dyDescent="0.5">
      <c r="A8" s="46" t="s">
        <v>127</v>
      </c>
      <c r="B8" s="81" t="s">
        <v>439</v>
      </c>
      <c r="C8" s="68">
        <f t="shared" ref="C8:E8" ca="1" si="4">OFFSET(C8,1,0)</f>
        <v>0</v>
      </c>
      <c r="D8" s="68">
        <f t="shared" ca="1" si="4"/>
        <v>0</v>
      </c>
      <c r="E8" s="68">
        <f t="shared" ca="1" si="4"/>
        <v>0</v>
      </c>
      <c r="F8" s="50">
        <f t="shared" ca="1" si="0"/>
        <v>0</v>
      </c>
      <c r="G8" s="50">
        <f t="shared" ca="1" si="1"/>
        <v>0</v>
      </c>
      <c r="H8" s="79" t="s">
        <v>76</v>
      </c>
      <c r="I8" s="80" t="s">
        <v>377</v>
      </c>
      <c r="J8" s="51"/>
      <c r="K8" s="27"/>
      <c r="L8" s="27"/>
      <c r="M8" s="50">
        <f t="shared" ca="1" si="2"/>
        <v>0</v>
      </c>
      <c r="N8" s="50">
        <f t="shared" ca="1" si="3"/>
        <v>0</v>
      </c>
    </row>
    <row r="9" spans="1:14" ht="15.6" customHeight="1" x14ac:dyDescent="0.5">
      <c r="A9" s="46" t="s">
        <v>128</v>
      </c>
      <c r="B9" s="81" t="s">
        <v>440</v>
      </c>
      <c r="C9" s="51"/>
      <c r="D9" s="51"/>
      <c r="E9" s="51"/>
      <c r="F9" s="50">
        <f t="shared" ca="1" si="0"/>
        <v>0</v>
      </c>
      <c r="G9" s="50">
        <f t="shared" ca="1" si="1"/>
        <v>0</v>
      </c>
      <c r="H9" s="79" t="s">
        <v>77</v>
      </c>
      <c r="I9" s="80" t="s">
        <v>378</v>
      </c>
      <c r="J9" s="51"/>
      <c r="K9" s="27"/>
      <c r="L9" s="27"/>
      <c r="M9" s="50">
        <f t="shared" ca="1" si="2"/>
        <v>0</v>
      </c>
      <c r="N9" s="50">
        <f t="shared" ca="1" si="3"/>
        <v>0</v>
      </c>
    </row>
    <row r="10" spans="1:14" ht="15.6" customHeight="1" x14ac:dyDescent="0.5">
      <c r="A10" s="46" t="s">
        <v>129</v>
      </c>
      <c r="B10" s="81" t="s">
        <v>441</v>
      </c>
      <c r="C10" s="51"/>
      <c r="D10" s="51"/>
      <c r="E10" s="51"/>
      <c r="F10" s="50">
        <f t="shared" ca="1" si="0"/>
        <v>0</v>
      </c>
      <c r="G10" s="50">
        <f t="shared" ca="1" si="1"/>
        <v>0</v>
      </c>
      <c r="H10" s="82" t="s">
        <v>78</v>
      </c>
      <c r="I10" s="80" t="s">
        <v>481</v>
      </c>
      <c r="J10" s="51"/>
      <c r="K10" s="27"/>
      <c r="L10" s="27"/>
      <c r="M10" s="50">
        <f t="shared" ca="1" si="2"/>
        <v>0</v>
      </c>
      <c r="N10" s="50">
        <f t="shared" ca="1" si="3"/>
        <v>0</v>
      </c>
    </row>
    <row r="11" spans="1:14" ht="15.6" customHeight="1" x14ac:dyDescent="0.5">
      <c r="A11" s="83" t="s">
        <v>376</v>
      </c>
      <c r="B11" s="84" t="s">
        <v>375</v>
      </c>
      <c r="C11" s="51"/>
      <c r="D11" s="51"/>
      <c r="E11" s="51"/>
      <c r="F11" s="50">
        <f t="shared" ca="1" si="0"/>
        <v>0</v>
      </c>
      <c r="G11" s="50">
        <f t="shared" ca="1" si="1"/>
        <v>0</v>
      </c>
      <c r="H11" s="79" t="s">
        <v>79</v>
      </c>
      <c r="I11" s="80" t="s">
        <v>482</v>
      </c>
      <c r="J11" s="51"/>
      <c r="K11" s="27"/>
      <c r="L11" s="27"/>
      <c r="M11" s="50">
        <f t="shared" ca="1" si="2"/>
        <v>0</v>
      </c>
      <c r="N11" s="50">
        <f t="shared" ca="1" si="3"/>
        <v>0</v>
      </c>
    </row>
    <row r="12" spans="1:14" ht="15.6" customHeight="1" x14ac:dyDescent="0.5">
      <c r="A12" s="46" t="s">
        <v>130</v>
      </c>
      <c r="B12" s="81" t="s">
        <v>442</v>
      </c>
      <c r="C12" s="51"/>
      <c r="D12" s="51"/>
      <c r="E12" s="51"/>
      <c r="F12" s="50">
        <f t="shared" ca="1" si="0"/>
        <v>0</v>
      </c>
      <c r="G12" s="50">
        <f t="shared" ca="1" si="1"/>
        <v>0</v>
      </c>
      <c r="H12" s="79" t="s">
        <v>80</v>
      </c>
      <c r="I12" s="80" t="s">
        <v>379</v>
      </c>
      <c r="J12" s="51"/>
      <c r="K12" s="27"/>
      <c r="L12" s="27"/>
      <c r="M12" s="50">
        <f t="shared" ca="1" si="2"/>
        <v>0</v>
      </c>
      <c r="N12" s="50">
        <f t="shared" ca="1" si="3"/>
        <v>0</v>
      </c>
    </row>
    <row r="13" spans="1:14" ht="15.6" customHeight="1" x14ac:dyDescent="0.5">
      <c r="A13" s="46" t="s">
        <v>131</v>
      </c>
      <c r="B13" s="81" t="s">
        <v>443</v>
      </c>
      <c r="C13" s="51"/>
      <c r="D13" s="51"/>
      <c r="E13" s="51"/>
      <c r="F13" s="50">
        <f t="shared" ca="1" si="0"/>
        <v>0</v>
      </c>
      <c r="G13" s="50">
        <f t="shared" ca="1" si="1"/>
        <v>0</v>
      </c>
      <c r="H13" s="79" t="s">
        <v>81</v>
      </c>
      <c r="I13" s="80" t="s">
        <v>380</v>
      </c>
      <c r="J13" s="51"/>
      <c r="K13" s="27"/>
      <c r="L13" s="27"/>
      <c r="M13" s="50">
        <f t="shared" ca="1" si="2"/>
        <v>0</v>
      </c>
      <c r="N13" s="50">
        <f t="shared" ca="1" si="3"/>
        <v>0</v>
      </c>
    </row>
    <row r="14" spans="1:14" ht="15.6" customHeight="1" x14ac:dyDescent="0.5">
      <c r="A14" s="46" t="s">
        <v>132</v>
      </c>
      <c r="B14" s="81" t="s">
        <v>444</v>
      </c>
      <c r="C14" s="55">
        <f t="shared" ref="C14:E14" ca="1" si="5">SUM(OFFSET(C14,1,0,5,1))</f>
        <v>0</v>
      </c>
      <c r="D14" s="55">
        <f t="shared" ca="1" si="5"/>
        <v>0</v>
      </c>
      <c r="E14" s="55">
        <f t="shared" ca="1" si="5"/>
        <v>0</v>
      </c>
      <c r="F14" s="50">
        <f t="shared" ca="1" si="0"/>
        <v>0</v>
      </c>
      <c r="G14" s="50">
        <f t="shared" ca="1" si="1"/>
        <v>0</v>
      </c>
      <c r="H14" s="79" t="s">
        <v>82</v>
      </c>
      <c r="I14" s="80" t="s">
        <v>381</v>
      </c>
      <c r="J14" s="51"/>
      <c r="K14" s="27"/>
      <c r="L14" s="27"/>
      <c r="M14" s="50">
        <f t="shared" ca="1" si="2"/>
        <v>0</v>
      </c>
      <c r="N14" s="50">
        <f t="shared" ca="1" si="3"/>
        <v>0</v>
      </c>
    </row>
    <row r="15" spans="1:14" ht="15.6" customHeight="1" x14ac:dyDescent="0.5">
      <c r="A15" s="46" t="s">
        <v>133</v>
      </c>
      <c r="B15" s="85" t="s">
        <v>445</v>
      </c>
      <c r="C15" s="51"/>
      <c r="D15" s="51"/>
      <c r="E15" s="51"/>
      <c r="F15" s="50">
        <f t="shared" ca="1" si="0"/>
        <v>0</v>
      </c>
      <c r="G15" s="50">
        <f t="shared" ca="1" si="1"/>
        <v>0</v>
      </c>
      <c r="H15" s="79" t="s">
        <v>83</v>
      </c>
      <c r="I15" s="80" t="s">
        <v>382</v>
      </c>
      <c r="J15" s="51"/>
      <c r="K15" s="27"/>
      <c r="L15" s="27"/>
      <c r="M15" s="50">
        <f t="shared" ca="1" si="2"/>
        <v>0</v>
      </c>
      <c r="N15" s="50">
        <f t="shared" ca="1" si="3"/>
        <v>0</v>
      </c>
    </row>
    <row r="16" spans="1:14" ht="15.6" customHeight="1" x14ac:dyDescent="0.5">
      <c r="A16" s="46" t="s">
        <v>134</v>
      </c>
      <c r="B16" s="85" t="s">
        <v>446</v>
      </c>
      <c r="C16" s="51"/>
      <c r="D16" s="51"/>
      <c r="E16" s="51"/>
      <c r="F16" s="50">
        <f t="shared" ca="1" si="0"/>
        <v>0</v>
      </c>
      <c r="G16" s="50">
        <f t="shared" ca="1" si="1"/>
        <v>0</v>
      </c>
      <c r="H16" s="79" t="s">
        <v>84</v>
      </c>
      <c r="I16" s="80" t="s">
        <v>383</v>
      </c>
      <c r="J16" s="51"/>
      <c r="K16" s="27"/>
      <c r="L16" s="27"/>
      <c r="M16" s="50">
        <f t="shared" ca="1" si="2"/>
        <v>0</v>
      </c>
      <c r="N16" s="50">
        <f t="shared" ca="1" si="3"/>
        <v>0</v>
      </c>
    </row>
    <row r="17" spans="1:14" ht="15.6" customHeight="1" x14ac:dyDescent="0.5">
      <c r="A17" s="46" t="s">
        <v>135</v>
      </c>
      <c r="B17" s="85" t="s">
        <v>447</v>
      </c>
      <c r="C17" s="51"/>
      <c r="D17" s="51"/>
      <c r="E17" s="51"/>
      <c r="F17" s="50">
        <f t="shared" ca="1" si="0"/>
        <v>0</v>
      </c>
      <c r="G17" s="50">
        <f t="shared" ca="1" si="1"/>
        <v>0</v>
      </c>
      <c r="H17" s="79" t="s">
        <v>86</v>
      </c>
      <c r="I17" s="80" t="s">
        <v>384</v>
      </c>
      <c r="J17" s="51"/>
      <c r="K17" s="27"/>
      <c r="L17" s="27"/>
      <c r="M17" s="50">
        <f t="shared" ca="1" si="2"/>
        <v>0</v>
      </c>
      <c r="N17" s="50">
        <f t="shared" ca="1" si="3"/>
        <v>0</v>
      </c>
    </row>
    <row r="18" spans="1:14" ht="15.6" customHeight="1" x14ac:dyDescent="0.5">
      <c r="A18" s="46" t="s">
        <v>136</v>
      </c>
      <c r="B18" s="85" t="s">
        <v>448</v>
      </c>
      <c r="C18" s="51"/>
      <c r="D18" s="51"/>
      <c r="E18" s="51"/>
      <c r="F18" s="50">
        <f t="shared" ca="1" si="0"/>
        <v>0</v>
      </c>
      <c r="G18" s="50">
        <f t="shared" ca="1" si="1"/>
        <v>0</v>
      </c>
      <c r="H18" s="79" t="s">
        <v>88</v>
      </c>
      <c r="I18" s="80" t="s">
        <v>483</v>
      </c>
      <c r="J18" s="51"/>
      <c r="K18" s="27"/>
      <c r="L18" s="27"/>
      <c r="M18" s="50">
        <f t="shared" ca="1" si="2"/>
        <v>0</v>
      </c>
      <c r="N18" s="50">
        <f t="shared" ca="1" si="3"/>
        <v>0</v>
      </c>
    </row>
    <row r="19" spans="1:14" ht="15.6" customHeight="1" x14ac:dyDescent="0.5">
      <c r="A19" s="46" t="s">
        <v>137</v>
      </c>
      <c r="B19" s="85" t="s">
        <v>449</v>
      </c>
      <c r="C19" s="51"/>
      <c r="D19" s="51"/>
      <c r="E19" s="51"/>
      <c r="F19" s="50">
        <f t="shared" ca="1" si="0"/>
        <v>0</v>
      </c>
      <c r="G19" s="50">
        <f t="shared" ca="1" si="1"/>
        <v>0</v>
      </c>
      <c r="H19" s="79" t="s">
        <v>89</v>
      </c>
      <c r="I19" s="80" t="s">
        <v>484</v>
      </c>
      <c r="J19" s="51"/>
      <c r="K19" s="27"/>
      <c r="L19" s="27"/>
      <c r="M19" s="50">
        <f t="shared" ca="1" si="2"/>
        <v>0</v>
      </c>
      <c r="N19" s="50">
        <f t="shared" ca="1" si="3"/>
        <v>0</v>
      </c>
    </row>
    <row r="20" spans="1:14" ht="15.6" customHeight="1" x14ac:dyDescent="0.5">
      <c r="A20" s="46" t="s">
        <v>138</v>
      </c>
      <c r="B20" s="81" t="s">
        <v>450</v>
      </c>
      <c r="C20" s="68">
        <f t="shared" ref="C20:E20" ca="1" si="6">OFFSET(C20,1,0)</f>
        <v>0</v>
      </c>
      <c r="D20" s="68">
        <f t="shared" ca="1" si="6"/>
        <v>0</v>
      </c>
      <c r="E20" s="68">
        <f t="shared" ca="1" si="6"/>
        <v>0</v>
      </c>
      <c r="F20" s="50">
        <f t="shared" ca="1" si="0"/>
        <v>0</v>
      </c>
      <c r="G20" s="50">
        <f t="shared" ca="1" si="1"/>
        <v>0</v>
      </c>
      <c r="H20" s="79" t="s">
        <v>90</v>
      </c>
      <c r="I20" s="80" t="s">
        <v>485</v>
      </c>
      <c r="J20" s="51"/>
      <c r="K20" s="27"/>
      <c r="L20" s="27"/>
      <c r="M20" s="50">
        <f t="shared" ca="1" si="2"/>
        <v>0</v>
      </c>
      <c r="N20" s="50">
        <f t="shared" ca="1" si="3"/>
        <v>0</v>
      </c>
    </row>
    <row r="21" spans="1:14" ht="15.6" customHeight="1" x14ac:dyDescent="0.5">
      <c r="A21" s="46" t="s">
        <v>139</v>
      </c>
      <c r="B21" s="81" t="s">
        <v>451</v>
      </c>
      <c r="C21" s="51"/>
      <c r="D21" s="51"/>
      <c r="E21" s="51"/>
      <c r="F21" s="50">
        <f t="shared" ca="1" si="0"/>
        <v>0</v>
      </c>
      <c r="G21" s="50">
        <f t="shared" ca="1" si="1"/>
        <v>0</v>
      </c>
      <c r="H21" s="79" t="s">
        <v>91</v>
      </c>
      <c r="I21" s="80" t="s">
        <v>486</v>
      </c>
      <c r="J21" s="51"/>
      <c r="K21" s="27"/>
      <c r="L21" s="27"/>
      <c r="M21" s="50">
        <f t="shared" ca="1" si="2"/>
        <v>0</v>
      </c>
      <c r="N21" s="50">
        <f t="shared" ca="1" si="3"/>
        <v>0</v>
      </c>
    </row>
    <row r="22" spans="1:14" ht="15.6" customHeight="1" x14ac:dyDescent="0.5">
      <c r="A22" s="46" t="s">
        <v>140</v>
      </c>
      <c r="B22" s="85" t="s">
        <v>452</v>
      </c>
      <c r="C22" s="55">
        <f ca="1">SUM(OFFSET(C22,1,0,2,1))</f>
        <v>0</v>
      </c>
      <c r="D22" s="55">
        <f t="shared" ref="D22:E22" ca="1" si="7">SUM(OFFSET(D22,1,0,2,1))</f>
        <v>0</v>
      </c>
      <c r="E22" s="55">
        <f t="shared" ca="1" si="7"/>
        <v>0</v>
      </c>
      <c r="F22" s="50">
        <f t="shared" ca="1" si="0"/>
        <v>0</v>
      </c>
      <c r="G22" s="50">
        <f t="shared" ca="1" si="1"/>
        <v>0</v>
      </c>
      <c r="H22" s="79" t="s">
        <v>93</v>
      </c>
      <c r="I22" s="80" t="s">
        <v>385</v>
      </c>
      <c r="J22" s="51"/>
      <c r="K22" s="27"/>
      <c r="L22" s="27"/>
      <c r="M22" s="50">
        <f t="shared" ca="1" si="2"/>
        <v>0</v>
      </c>
      <c r="N22" s="50">
        <f t="shared" ca="1" si="3"/>
        <v>0</v>
      </c>
    </row>
    <row r="23" spans="1:14" ht="15.6" customHeight="1" x14ac:dyDescent="0.5">
      <c r="A23" s="46" t="s">
        <v>150</v>
      </c>
      <c r="B23" s="85" t="s">
        <v>453</v>
      </c>
      <c r="C23" s="51"/>
      <c r="D23" s="51"/>
      <c r="E23" s="51"/>
      <c r="F23" s="50">
        <f t="shared" ca="1" si="0"/>
        <v>0</v>
      </c>
      <c r="G23" s="50">
        <f t="shared" ca="1" si="1"/>
        <v>0</v>
      </c>
      <c r="H23" s="79" t="s">
        <v>94</v>
      </c>
      <c r="I23" s="80" t="s">
        <v>386</v>
      </c>
      <c r="J23" s="51"/>
      <c r="K23" s="27"/>
      <c r="L23" s="27"/>
      <c r="M23" s="50">
        <f t="shared" ca="1" si="2"/>
        <v>0</v>
      </c>
      <c r="N23" s="50">
        <f t="shared" ca="1" si="3"/>
        <v>0</v>
      </c>
    </row>
    <row r="24" spans="1:14" ht="15.6" customHeight="1" x14ac:dyDescent="0.5">
      <c r="A24" s="46" t="s">
        <v>151</v>
      </c>
      <c r="B24" s="85" t="s">
        <v>454</v>
      </c>
      <c r="C24" s="51"/>
      <c r="D24" s="51"/>
      <c r="E24" s="51"/>
      <c r="F24" s="50">
        <f t="shared" ca="1" si="0"/>
        <v>0</v>
      </c>
      <c r="G24" s="50">
        <f t="shared" ca="1" si="1"/>
        <v>0</v>
      </c>
      <c r="H24" s="46" t="s">
        <v>95</v>
      </c>
      <c r="I24" s="80" t="s">
        <v>387</v>
      </c>
      <c r="J24" s="51"/>
      <c r="K24" s="27"/>
      <c r="L24" s="27"/>
      <c r="M24" s="50">
        <f t="shared" ca="1" si="2"/>
        <v>0</v>
      </c>
      <c r="N24" s="50">
        <f t="shared" ca="1" si="3"/>
        <v>0</v>
      </c>
    </row>
    <row r="25" spans="1:14" ht="15.6" customHeight="1" x14ac:dyDescent="0.5">
      <c r="A25" s="46" t="s">
        <v>141</v>
      </c>
      <c r="B25" s="85" t="s">
        <v>455</v>
      </c>
      <c r="C25" s="51"/>
      <c r="D25" s="51"/>
      <c r="E25" s="51"/>
      <c r="F25" s="50">
        <f t="shared" ca="1" si="0"/>
        <v>0</v>
      </c>
      <c r="G25" s="50">
        <f t="shared" ca="1" si="1"/>
        <v>0</v>
      </c>
      <c r="H25" s="46" t="s">
        <v>161</v>
      </c>
      <c r="I25" s="80" t="s">
        <v>388</v>
      </c>
      <c r="J25" s="51"/>
      <c r="K25" s="27"/>
      <c r="L25" s="27"/>
      <c r="M25" s="50">
        <f t="shared" ca="1" si="2"/>
        <v>0</v>
      </c>
      <c r="N25" s="50">
        <f t="shared" ca="1" si="3"/>
        <v>0</v>
      </c>
    </row>
    <row r="26" spans="1:14" ht="15.6" customHeight="1" x14ac:dyDescent="0.5">
      <c r="A26" s="46" t="s">
        <v>142</v>
      </c>
      <c r="B26" s="81" t="s">
        <v>456</v>
      </c>
      <c r="C26" s="51"/>
      <c r="D26" s="51"/>
      <c r="E26" s="51"/>
      <c r="F26" s="50">
        <f t="shared" ca="1" si="0"/>
        <v>0</v>
      </c>
      <c r="G26" s="50">
        <f t="shared" ca="1" si="1"/>
        <v>0</v>
      </c>
      <c r="H26" s="46"/>
      <c r="I26" s="80"/>
      <c r="J26" s="75"/>
      <c r="K26" s="96"/>
      <c r="L26" s="96"/>
      <c r="M26" s="50">
        <f t="shared" ca="1" si="2"/>
        <v>0</v>
      </c>
      <c r="N26" s="50">
        <f t="shared" ca="1" si="3"/>
        <v>0</v>
      </c>
    </row>
    <row r="27" spans="1:14" ht="15.6" customHeight="1" x14ac:dyDescent="0.5">
      <c r="A27" s="46" t="s">
        <v>143</v>
      </c>
      <c r="B27" s="81" t="s">
        <v>457</v>
      </c>
      <c r="C27" s="68">
        <f t="shared" ref="C27:E27" ca="1" si="8">OFFSET(C27,1,0)</f>
        <v>0</v>
      </c>
      <c r="D27" s="68">
        <f t="shared" ca="1" si="8"/>
        <v>0</v>
      </c>
      <c r="E27" s="68">
        <f t="shared" ca="1" si="8"/>
        <v>0</v>
      </c>
      <c r="F27" s="50">
        <f t="shared" ca="1" si="0"/>
        <v>0</v>
      </c>
      <c r="G27" s="50">
        <f t="shared" ca="1" si="1"/>
        <v>0</v>
      </c>
      <c r="H27" s="46"/>
      <c r="I27" s="80"/>
      <c r="J27" s="75"/>
      <c r="K27" s="96"/>
      <c r="L27" s="96"/>
      <c r="M27" s="50">
        <f t="shared" ca="1" si="2"/>
        <v>0</v>
      </c>
      <c r="N27" s="50">
        <f t="shared" ca="1" si="3"/>
        <v>0</v>
      </c>
    </row>
    <row r="28" spans="1:14" ht="15.6" customHeight="1" x14ac:dyDescent="0.5">
      <c r="A28" s="46" t="s">
        <v>144</v>
      </c>
      <c r="B28" s="81" t="s">
        <v>458</v>
      </c>
      <c r="C28" s="51"/>
      <c r="D28" s="51"/>
      <c r="E28" s="51"/>
      <c r="F28" s="50">
        <f t="shared" ca="1" si="0"/>
        <v>0</v>
      </c>
      <c r="G28" s="50">
        <f t="shared" ca="1" si="1"/>
        <v>0</v>
      </c>
      <c r="H28" s="46"/>
      <c r="I28" s="80"/>
      <c r="J28" s="75"/>
      <c r="K28" s="96"/>
      <c r="L28" s="96"/>
      <c r="M28" s="50">
        <f t="shared" ca="1" si="2"/>
        <v>0</v>
      </c>
      <c r="N28" s="50">
        <f t="shared" ca="1" si="3"/>
        <v>0</v>
      </c>
    </row>
    <row r="29" spans="1:14" ht="15.6" customHeight="1" x14ac:dyDescent="0.5">
      <c r="A29" s="46" t="s">
        <v>145</v>
      </c>
      <c r="B29" s="81" t="s">
        <v>389</v>
      </c>
      <c r="C29" s="51"/>
      <c r="D29" s="51"/>
      <c r="E29" s="51"/>
      <c r="F29" s="50">
        <f t="shared" ca="1" si="0"/>
        <v>0</v>
      </c>
      <c r="G29" s="50">
        <f t="shared" ca="1" si="1"/>
        <v>0</v>
      </c>
      <c r="H29" s="46"/>
      <c r="I29" s="80"/>
      <c r="J29" s="75"/>
      <c r="K29" s="96"/>
      <c r="L29" s="96"/>
      <c r="M29" s="50">
        <f t="shared" ca="1" si="2"/>
        <v>0</v>
      </c>
      <c r="N29" s="50">
        <f t="shared" ca="1" si="3"/>
        <v>0</v>
      </c>
    </row>
    <row r="30" spans="1:14" ht="15.6" customHeight="1" x14ac:dyDescent="0.5">
      <c r="A30" s="46" t="s">
        <v>152</v>
      </c>
      <c r="B30" s="81" t="s">
        <v>390</v>
      </c>
      <c r="C30" s="51"/>
      <c r="D30" s="51"/>
      <c r="E30" s="51"/>
      <c r="F30" s="50">
        <f t="shared" ca="1" si="0"/>
        <v>0</v>
      </c>
      <c r="G30" s="50">
        <f t="shared" ca="1" si="1"/>
        <v>0</v>
      </c>
      <c r="H30" s="46"/>
      <c r="I30" s="80"/>
      <c r="J30" s="75"/>
      <c r="K30" s="96"/>
      <c r="L30" s="96"/>
      <c r="M30" s="50">
        <f t="shared" ca="1" si="2"/>
        <v>0</v>
      </c>
      <c r="N30" s="50">
        <f t="shared" ca="1" si="3"/>
        <v>0</v>
      </c>
    </row>
    <row r="31" spans="1:14" ht="15.6" customHeight="1" x14ac:dyDescent="0.5">
      <c r="A31" s="46" t="s">
        <v>146</v>
      </c>
      <c r="B31" s="81" t="s">
        <v>391</v>
      </c>
      <c r="C31" s="55">
        <f t="shared" ref="C31:E31" ca="1" si="9">SUM(OFFSET(C31,1,0,5,1))</f>
        <v>0</v>
      </c>
      <c r="D31" s="55">
        <f t="shared" ca="1" si="9"/>
        <v>0</v>
      </c>
      <c r="E31" s="55">
        <f t="shared" ca="1" si="9"/>
        <v>0</v>
      </c>
      <c r="F31" s="50">
        <f t="shared" ca="1" si="0"/>
        <v>0</v>
      </c>
      <c r="G31" s="50">
        <f t="shared" ca="1" si="1"/>
        <v>0</v>
      </c>
      <c r="H31" s="46"/>
      <c r="I31" s="80"/>
      <c r="J31" s="75"/>
      <c r="K31" s="96"/>
      <c r="L31" s="96"/>
      <c r="M31" s="50">
        <f t="shared" ca="1" si="2"/>
        <v>0</v>
      </c>
      <c r="N31" s="50">
        <f t="shared" ca="1" si="3"/>
        <v>0</v>
      </c>
    </row>
    <row r="32" spans="1:14" ht="15.6" customHeight="1" x14ac:dyDescent="0.5">
      <c r="A32" s="46" t="s">
        <v>147</v>
      </c>
      <c r="B32" s="85" t="s">
        <v>392</v>
      </c>
      <c r="C32" s="51"/>
      <c r="D32" s="51"/>
      <c r="E32" s="51"/>
      <c r="F32" s="50">
        <f t="shared" ca="1" si="0"/>
        <v>0</v>
      </c>
      <c r="G32" s="50">
        <f t="shared" ca="1" si="1"/>
        <v>0</v>
      </c>
      <c r="H32" s="46"/>
      <c r="I32" s="80"/>
      <c r="J32" s="75"/>
      <c r="K32" s="96"/>
      <c r="L32" s="96"/>
      <c r="M32" s="50">
        <f t="shared" ca="1" si="2"/>
        <v>0</v>
      </c>
      <c r="N32" s="50">
        <f t="shared" ca="1" si="3"/>
        <v>0</v>
      </c>
    </row>
    <row r="33" spans="1:14" ht="15.6" customHeight="1" x14ac:dyDescent="0.5">
      <c r="A33" s="46" t="s">
        <v>148</v>
      </c>
      <c r="B33" s="85" t="s">
        <v>393</v>
      </c>
      <c r="C33" s="51"/>
      <c r="D33" s="51"/>
      <c r="E33" s="51"/>
      <c r="F33" s="50">
        <f t="shared" ca="1" si="0"/>
        <v>0</v>
      </c>
      <c r="G33" s="50">
        <f t="shared" ca="1" si="1"/>
        <v>0</v>
      </c>
      <c r="H33" s="46"/>
      <c r="I33" s="80"/>
      <c r="J33" s="75"/>
      <c r="K33" s="96"/>
      <c r="L33" s="96"/>
      <c r="M33" s="50">
        <f t="shared" ca="1" si="2"/>
        <v>0</v>
      </c>
      <c r="N33" s="50">
        <f t="shared" ca="1" si="3"/>
        <v>0</v>
      </c>
    </row>
    <row r="34" spans="1:14" ht="15.6" customHeight="1" x14ac:dyDescent="0.5">
      <c r="A34" s="46" t="s">
        <v>153</v>
      </c>
      <c r="B34" s="81" t="s">
        <v>394</v>
      </c>
      <c r="C34" s="51"/>
      <c r="D34" s="51"/>
      <c r="E34" s="51"/>
      <c r="F34" s="50">
        <f t="shared" ca="1" si="0"/>
        <v>0</v>
      </c>
      <c r="G34" s="50">
        <f t="shared" ca="1" si="1"/>
        <v>0</v>
      </c>
      <c r="H34" s="46"/>
      <c r="I34" s="80"/>
      <c r="J34" s="75"/>
      <c r="K34" s="96"/>
      <c r="L34" s="96"/>
      <c r="M34" s="50">
        <f t="shared" ca="1" si="2"/>
        <v>0</v>
      </c>
      <c r="N34" s="50">
        <f t="shared" ca="1" si="3"/>
        <v>0</v>
      </c>
    </row>
    <row r="35" spans="1:14" ht="15.6" customHeight="1" x14ac:dyDescent="0.5">
      <c r="A35" s="46" t="s">
        <v>154</v>
      </c>
      <c r="B35" s="81" t="s">
        <v>395</v>
      </c>
      <c r="C35" s="51"/>
      <c r="D35" s="51"/>
      <c r="E35" s="51"/>
      <c r="F35" s="50">
        <f t="shared" ca="1" si="0"/>
        <v>0</v>
      </c>
      <c r="G35" s="50">
        <f t="shared" ca="1" si="1"/>
        <v>0</v>
      </c>
      <c r="H35" s="46"/>
      <c r="I35" s="80"/>
      <c r="J35" s="75"/>
      <c r="K35" s="96"/>
      <c r="L35" s="96"/>
      <c r="M35" s="50">
        <f t="shared" ca="1" si="2"/>
        <v>0</v>
      </c>
      <c r="N35" s="50">
        <f t="shared" ca="1" si="3"/>
        <v>0</v>
      </c>
    </row>
    <row r="36" spans="1:14" ht="15.6" customHeight="1" x14ac:dyDescent="0.5">
      <c r="A36" s="46" t="s">
        <v>149</v>
      </c>
      <c r="B36" s="85" t="s">
        <v>396</v>
      </c>
      <c r="C36" s="51"/>
      <c r="D36" s="51"/>
      <c r="E36" s="51"/>
      <c r="F36" s="50">
        <f t="shared" ca="1" si="0"/>
        <v>0</v>
      </c>
      <c r="G36" s="50">
        <f t="shared" ca="1" si="1"/>
        <v>0</v>
      </c>
      <c r="H36" s="46"/>
      <c r="I36" s="80"/>
      <c r="J36" s="75"/>
      <c r="K36" s="96"/>
      <c r="L36" s="96"/>
      <c r="M36" s="50">
        <f t="shared" ca="1" si="2"/>
        <v>0</v>
      </c>
      <c r="N36" s="50">
        <f t="shared" ca="1" si="3"/>
        <v>0</v>
      </c>
    </row>
    <row r="37" spans="1:14" ht="15.6" customHeight="1" x14ac:dyDescent="0.5">
      <c r="A37" s="46" t="s">
        <v>410</v>
      </c>
      <c r="B37" s="94" t="s">
        <v>469</v>
      </c>
      <c r="C37" s="51"/>
      <c r="D37" s="51"/>
      <c r="E37" s="51"/>
      <c r="F37" s="50">
        <f t="shared" ca="1" si="0"/>
        <v>0</v>
      </c>
      <c r="G37" s="50">
        <f t="shared" ca="1" si="1"/>
        <v>0</v>
      </c>
      <c r="H37" s="46"/>
      <c r="I37" s="80"/>
      <c r="J37" s="75"/>
      <c r="K37" s="96"/>
      <c r="L37" s="96"/>
      <c r="M37" s="50">
        <f t="shared" ca="1" si="2"/>
        <v>0</v>
      </c>
      <c r="N37" s="50">
        <f t="shared" ca="1" si="3"/>
        <v>0</v>
      </c>
    </row>
    <row r="38" spans="1:14" ht="15.6" customHeight="1" x14ac:dyDescent="0.5">
      <c r="A38" s="46" t="s">
        <v>468</v>
      </c>
      <c r="B38" s="94" t="s">
        <v>470</v>
      </c>
      <c r="C38" s="51"/>
      <c r="D38" s="51"/>
      <c r="E38" s="51"/>
      <c r="F38" s="50">
        <f t="shared" ca="1" si="0"/>
        <v>0</v>
      </c>
      <c r="G38" s="50">
        <f t="shared" ca="1" si="1"/>
        <v>0</v>
      </c>
      <c r="H38" s="46"/>
      <c r="I38" s="80"/>
      <c r="J38" s="75"/>
      <c r="K38" s="96"/>
      <c r="L38" s="96"/>
      <c r="M38" s="50">
        <f t="shared" ca="1" si="2"/>
        <v>0</v>
      </c>
      <c r="N38" s="50">
        <f t="shared" ca="1" si="3"/>
        <v>0</v>
      </c>
    </row>
    <row r="39" spans="1:14" ht="15.6" customHeight="1" x14ac:dyDescent="0.5">
      <c r="A39" s="46" t="s">
        <v>155</v>
      </c>
      <c r="B39" s="81" t="s">
        <v>397</v>
      </c>
      <c r="C39" s="51"/>
      <c r="D39" s="51"/>
      <c r="E39" s="51"/>
      <c r="F39" s="50">
        <f t="shared" ca="1" si="0"/>
        <v>0</v>
      </c>
      <c r="G39" s="50">
        <f t="shared" ca="1" si="1"/>
        <v>0</v>
      </c>
      <c r="H39" s="46"/>
      <c r="I39" s="80"/>
      <c r="J39" s="75"/>
      <c r="K39" s="96"/>
      <c r="L39" s="96"/>
      <c r="M39" s="50">
        <f t="shared" ca="1" si="2"/>
        <v>0</v>
      </c>
      <c r="N39" s="50">
        <f t="shared" ca="1" si="3"/>
        <v>0</v>
      </c>
    </row>
    <row r="40" spans="1:14" ht="15.6" customHeight="1" x14ac:dyDescent="0.5">
      <c r="A40" s="46" t="s">
        <v>68</v>
      </c>
      <c r="B40" s="85" t="s">
        <v>398</v>
      </c>
      <c r="C40" s="51"/>
      <c r="D40" s="51"/>
      <c r="E40" s="51"/>
      <c r="F40" s="50">
        <f t="shared" ca="1" si="0"/>
        <v>0</v>
      </c>
      <c r="G40" s="50">
        <f t="shared" ca="1" si="1"/>
        <v>0</v>
      </c>
      <c r="H40" s="46"/>
      <c r="I40" s="80"/>
      <c r="J40" s="75"/>
      <c r="K40" s="96"/>
      <c r="L40" s="96"/>
      <c r="M40" s="50">
        <f t="shared" ca="1" si="2"/>
        <v>0</v>
      </c>
      <c r="N40" s="50">
        <f t="shared" ca="1" si="3"/>
        <v>0</v>
      </c>
    </row>
    <row r="41" spans="1:14" ht="15.6" customHeight="1" x14ac:dyDescent="0.5">
      <c r="A41" s="46"/>
      <c r="B41" s="85"/>
      <c r="C41" s="75"/>
      <c r="D41" s="75"/>
      <c r="E41" s="75"/>
      <c r="F41" s="50">
        <f t="shared" ca="1" si="0"/>
        <v>0</v>
      </c>
      <c r="G41" s="50">
        <f t="shared" ca="1" si="1"/>
        <v>0</v>
      </c>
      <c r="H41" s="46"/>
      <c r="I41" s="80"/>
      <c r="J41" s="75"/>
      <c r="K41" s="96"/>
      <c r="L41" s="96"/>
      <c r="M41" s="50">
        <f t="shared" ca="1" si="2"/>
        <v>0</v>
      </c>
      <c r="N41" s="50">
        <f t="shared" ca="1" si="3"/>
        <v>0</v>
      </c>
    </row>
    <row r="42" spans="1:14" ht="15.6" customHeight="1" x14ac:dyDescent="0.5">
      <c r="A42" s="46"/>
      <c r="B42" s="86" t="s">
        <v>459</v>
      </c>
      <c r="C42" s="68">
        <f ca="1">SUM(C$7,OFFSET($B$40,0,1))</f>
        <v>0</v>
      </c>
      <c r="D42" s="68">
        <f ca="1">SUM(D$7,OFFSET($B$40,0,2))</f>
        <v>0</v>
      </c>
      <c r="E42" s="68">
        <f ca="1">SUM(E$7,OFFSET($B$40,0,3))</f>
        <v>0</v>
      </c>
      <c r="F42" s="50">
        <f t="shared" ca="1" si="0"/>
        <v>0</v>
      </c>
      <c r="G42" s="50">
        <f t="shared" ca="1" si="1"/>
        <v>0</v>
      </c>
      <c r="H42" s="46"/>
      <c r="I42" s="86" t="s">
        <v>466</v>
      </c>
      <c r="J42" s="68">
        <f t="shared" ref="J42:L42" ca="1" si="10">SUM(OFFSET(J42,-35,0,19,1))</f>
        <v>0</v>
      </c>
      <c r="K42" s="68">
        <f t="shared" ca="1" si="10"/>
        <v>0</v>
      </c>
      <c r="L42" s="68">
        <f t="shared" ca="1" si="10"/>
        <v>0</v>
      </c>
      <c r="M42" s="50">
        <f t="shared" ca="1" si="2"/>
        <v>0</v>
      </c>
      <c r="N42" s="50">
        <f t="shared" ca="1" si="3"/>
        <v>0</v>
      </c>
    </row>
    <row r="43" spans="1:14" ht="15.6" customHeight="1" x14ac:dyDescent="0.5">
      <c r="A43" s="46" t="s">
        <v>111</v>
      </c>
      <c r="B43" s="87" t="s">
        <v>460</v>
      </c>
      <c r="C43" s="55">
        <f t="shared" ref="C43:E43" ca="1" si="11">SUM(OFFSET(C43,1,0),C45,C47,C58)</f>
        <v>0</v>
      </c>
      <c r="D43" s="55">
        <f t="shared" ca="1" si="11"/>
        <v>0</v>
      </c>
      <c r="E43" s="55">
        <f t="shared" ca="1" si="11"/>
        <v>0</v>
      </c>
      <c r="F43" s="50">
        <f t="shared" ca="1" si="0"/>
        <v>0</v>
      </c>
      <c r="G43" s="50">
        <f t="shared" ca="1" si="1"/>
        <v>0</v>
      </c>
      <c r="H43" s="79" t="s">
        <v>110</v>
      </c>
      <c r="I43" s="87" t="s">
        <v>426</v>
      </c>
      <c r="J43" s="55">
        <f ca="1">SUM(J44,J48,J50,J52)</f>
        <v>0</v>
      </c>
      <c r="K43" s="55">
        <f ca="1">SUM(K44,K48,K50,K52)</f>
        <v>0</v>
      </c>
      <c r="L43" s="55">
        <f ca="1">SUM(L44,L48,L50,L52)</f>
        <v>0</v>
      </c>
      <c r="M43" s="50">
        <f t="shared" ca="1" si="2"/>
        <v>0</v>
      </c>
      <c r="N43" s="50">
        <f t="shared" ca="1" si="3"/>
        <v>0</v>
      </c>
    </row>
    <row r="44" spans="1:14" ht="15.6" customHeight="1" x14ac:dyDescent="0.5">
      <c r="A44" s="46" t="s">
        <v>157</v>
      </c>
      <c r="B44" s="87" t="s">
        <v>461</v>
      </c>
      <c r="C44" s="51"/>
      <c r="D44" s="51"/>
      <c r="E44" s="51"/>
      <c r="F44" s="50">
        <f t="shared" ca="1" si="0"/>
        <v>0</v>
      </c>
      <c r="G44" s="50">
        <f t="shared" ca="1" si="1"/>
        <v>0</v>
      </c>
      <c r="H44" s="79" t="s">
        <v>96</v>
      </c>
      <c r="I44" s="87" t="s">
        <v>427</v>
      </c>
      <c r="J44" s="55">
        <f ca="1">SUM(OFFSET(J44,1,0,3))</f>
        <v>0</v>
      </c>
      <c r="K44" s="55">
        <f t="shared" ref="K44:L44" ca="1" si="12">SUM(OFFSET(K44,1,0,3))</f>
        <v>0</v>
      </c>
      <c r="L44" s="55">
        <f t="shared" ca="1" si="12"/>
        <v>0</v>
      </c>
      <c r="M44" s="50">
        <f t="shared" ca="1" si="2"/>
        <v>0</v>
      </c>
      <c r="N44" s="50">
        <f t="shared" ca="1" si="3"/>
        <v>0</v>
      </c>
    </row>
    <row r="45" spans="1:14" ht="15.6" customHeight="1" x14ac:dyDescent="0.5">
      <c r="A45" s="46" t="s">
        <v>11</v>
      </c>
      <c r="B45" s="87" t="s">
        <v>462</v>
      </c>
      <c r="C45" s="68">
        <f t="shared" ref="C45:E45" ca="1" si="13">OFFSET(C45,1,0)</f>
        <v>0</v>
      </c>
      <c r="D45" s="68">
        <f t="shared" ca="1" si="13"/>
        <v>0</v>
      </c>
      <c r="E45" s="68">
        <f t="shared" ca="1" si="13"/>
        <v>0</v>
      </c>
      <c r="F45" s="50">
        <f t="shared" ca="1" si="0"/>
        <v>0</v>
      </c>
      <c r="G45" s="50">
        <f t="shared" ca="1" si="1"/>
        <v>0</v>
      </c>
      <c r="H45" s="79" t="s">
        <v>162</v>
      </c>
      <c r="I45" s="87" t="s">
        <v>428</v>
      </c>
      <c r="J45" s="51"/>
      <c r="K45" s="51"/>
      <c r="L45" s="51"/>
      <c r="M45" s="50">
        <f t="shared" ca="1" si="2"/>
        <v>0</v>
      </c>
      <c r="N45" s="50">
        <f t="shared" ca="1" si="3"/>
        <v>0</v>
      </c>
    </row>
    <row r="46" spans="1:14" ht="15.6" customHeight="1" x14ac:dyDescent="0.5">
      <c r="A46" s="46" t="s">
        <v>158</v>
      </c>
      <c r="B46" s="87" t="s">
        <v>463</v>
      </c>
      <c r="C46" s="51"/>
      <c r="D46" s="51"/>
      <c r="E46" s="68">
        <f ca="1">K50</f>
        <v>0</v>
      </c>
      <c r="F46" s="50">
        <f t="shared" ca="1" si="0"/>
        <v>0</v>
      </c>
      <c r="G46" s="50">
        <f t="shared" ca="1" si="1"/>
        <v>0</v>
      </c>
      <c r="H46" s="79" t="s">
        <v>421</v>
      </c>
      <c r="I46" s="87" t="s">
        <v>422</v>
      </c>
      <c r="J46" s="51"/>
      <c r="K46" s="51"/>
      <c r="L46" s="51"/>
      <c r="M46" s="50">
        <f t="shared" ca="1" si="2"/>
        <v>0</v>
      </c>
      <c r="N46" s="50">
        <f t="shared" ca="1" si="3"/>
        <v>0</v>
      </c>
    </row>
    <row r="47" spans="1:14" ht="15.6" customHeight="1" x14ac:dyDescent="0.5">
      <c r="A47" s="46" t="s">
        <v>112</v>
      </c>
      <c r="B47" s="87" t="s">
        <v>464</v>
      </c>
      <c r="C47" s="68">
        <f t="shared" ref="C47:E47" ca="1" si="14">C48</f>
        <v>0</v>
      </c>
      <c r="D47" s="68">
        <f t="shared" ca="1" si="14"/>
        <v>0</v>
      </c>
      <c r="E47" s="68">
        <f t="shared" ca="1" si="14"/>
        <v>0</v>
      </c>
      <c r="F47" s="50">
        <f t="shared" ca="1" si="0"/>
        <v>0</v>
      </c>
      <c r="G47" s="50">
        <f t="shared" ca="1" si="1"/>
        <v>0</v>
      </c>
      <c r="H47" s="79" t="s">
        <v>435</v>
      </c>
      <c r="I47" s="87" t="s">
        <v>423</v>
      </c>
      <c r="J47" s="51"/>
      <c r="K47" s="51"/>
      <c r="L47" s="51"/>
      <c r="M47" s="50">
        <f t="shared" ca="1" si="2"/>
        <v>0</v>
      </c>
      <c r="N47" s="50">
        <f t="shared" ca="1" si="3"/>
        <v>0</v>
      </c>
    </row>
    <row r="48" spans="1:14" ht="15.6" customHeight="1" x14ac:dyDescent="0.5">
      <c r="A48" s="46" t="s">
        <v>159</v>
      </c>
      <c r="B48" s="87" t="s">
        <v>465</v>
      </c>
      <c r="C48" s="55">
        <f t="shared" ref="C48:E48" ca="1" si="15">SUM(OFFSET(C48,1,0,7,1))</f>
        <v>0</v>
      </c>
      <c r="D48" s="55">
        <f t="shared" ca="1" si="15"/>
        <v>0</v>
      </c>
      <c r="E48" s="55">
        <f t="shared" ca="1" si="15"/>
        <v>0</v>
      </c>
      <c r="F48" s="50">
        <f t="shared" ca="1" si="0"/>
        <v>0</v>
      </c>
      <c r="G48" s="50">
        <f t="shared" ca="1" si="1"/>
        <v>0</v>
      </c>
      <c r="H48" s="79" t="s">
        <v>99</v>
      </c>
      <c r="I48" s="87" t="s">
        <v>429</v>
      </c>
      <c r="J48" s="68">
        <f t="shared" ref="J48:L48" ca="1" si="16">OFFSET(J48,1,0)</f>
        <v>0</v>
      </c>
      <c r="K48" s="68">
        <f t="shared" ca="1" si="16"/>
        <v>0</v>
      </c>
      <c r="L48" s="68">
        <f t="shared" ca="1" si="16"/>
        <v>0</v>
      </c>
      <c r="M48" s="50">
        <f t="shared" ca="1" si="2"/>
        <v>0</v>
      </c>
      <c r="N48" s="50">
        <f t="shared" ca="1" si="3"/>
        <v>0</v>
      </c>
    </row>
    <row r="49" spans="1:14" ht="15.6" customHeight="1" x14ac:dyDescent="0.5">
      <c r="A49" s="82" t="s">
        <v>475</v>
      </c>
      <c r="B49" s="95" t="s">
        <v>471</v>
      </c>
      <c r="C49" s="51"/>
      <c r="D49" s="51"/>
      <c r="E49" s="51"/>
      <c r="F49" s="50">
        <f t="shared" ca="1" si="0"/>
        <v>0</v>
      </c>
      <c r="G49" s="50">
        <f t="shared" ca="1" si="1"/>
        <v>0</v>
      </c>
      <c r="H49" s="79" t="s">
        <v>163</v>
      </c>
      <c r="I49" s="87" t="s">
        <v>430</v>
      </c>
      <c r="J49" s="51"/>
      <c r="K49" s="51"/>
      <c r="L49" s="51"/>
      <c r="M49" s="50">
        <f t="shared" ca="1" si="2"/>
        <v>0</v>
      </c>
      <c r="N49" s="50">
        <f t="shared" ca="1" si="3"/>
        <v>0</v>
      </c>
    </row>
    <row r="50" spans="1:14" ht="15.6" customHeight="1" x14ac:dyDescent="0.5">
      <c r="A50" s="82" t="s">
        <v>411</v>
      </c>
      <c r="B50" s="87" t="s">
        <v>472</v>
      </c>
      <c r="C50" s="51"/>
      <c r="D50" s="51"/>
      <c r="E50" s="51"/>
      <c r="F50" s="50">
        <f t="shared" ca="1" si="0"/>
        <v>0</v>
      </c>
      <c r="G50" s="50">
        <f t="shared" ca="1" si="1"/>
        <v>0</v>
      </c>
      <c r="H50" s="79" t="s">
        <v>166</v>
      </c>
      <c r="I50" s="87" t="s">
        <v>431</v>
      </c>
      <c r="J50" s="68">
        <f t="shared" ref="J50:L50" ca="1" si="17">OFFSET(J50,1,0)</f>
        <v>0</v>
      </c>
      <c r="K50" s="68">
        <f t="shared" ca="1" si="17"/>
        <v>0</v>
      </c>
      <c r="L50" s="68">
        <f t="shared" ca="1" si="17"/>
        <v>0</v>
      </c>
      <c r="M50" s="50">
        <f t="shared" ca="1" si="2"/>
        <v>0</v>
      </c>
      <c r="N50" s="50">
        <f t="shared" ca="1" si="3"/>
        <v>0</v>
      </c>
    </row>
    <row r="51" spans="1:14" ht="15.6" customHeight="1" x14ac:dyDescent="0.5">
      <c r="A51" s="82" t="s">
        <v>412</v>
      </c>
      <c r="B51" s="87" t="s">
        <v>473</v>
      </c>
      <c r="C51" s="51"/>
      <c r="D51" s="51"/>
      <c r="E51" s="51"/>
      <c r="F51" s="50">
        <f t="shared" ca="1" si="0"/>
        <v>0</v>
      </c>
      <c r="G51" s="50">
        <f t="shared" ca="1" si="1"/>
        <v>0</v>
      </c>
      <c r="H51" s="79" t="s">
        <v>164</v>
      </c>
      <c r="I51" s="87" t="s">
        <v>432</v>
      </c>
      <c r="J51" s="51"/>
      <c r="K51" s="51"/>
      <c r="L51" s="51"/>
      <c r="M51" s="50">
        <f t="shared" ca="1" si="2"/>
        <v>0</v>
      </c>
      <c r="N51" s="50">
        <f t="shared" ca="1" si="3"/>
        <v>0</v>
      </c>
    </row>
    <row r="52" spans="1:14" ht="15.6" customHeight="1" x14ac:dyDescent="0.5">
      <c r="A52" s="82" t="s">
        <v>413</v>
      </c>
      <c r="B52" s="87" t="s">
        <v>474</v>
      </c>
      <c r="C52" s="51"/>
      <c r="D52" s="51"/>
      <c r="E52" s="51"/>
      <c r="F52" s="50">
        <f t="shared" ca="1" si="0"/>
        <v>0</v>
      </c>
      <c r="G52" s="50">
        <f t="shared" ca="1" si="1"/>
        <v>0</v>
      </c>
      <c r="H52" s="79" t="s">
        <v>436</v>
      </c>
      <c r="I52" s="87" t="s">
        <v>424</v>
      </c>
      <c r="J52" s="68">
        <f t="shared" ref="J52:L52" ca="1" si="18">OFFSET(J52,1,0)</f>
        <v>0</v>
      </c>
      <c r="K52" s="68">
        <f t="shared" ca="1" si="18"/>
        <v>0</v>
      </c>
      <c r="L52" s="68">
        <f t="shared" ca="1" si="18"/>
        <v>0</v>
      </c>
      <c r="M52" s="50">
        <f t="shared" ca="1" si="2"/>
        <v>0</v>
      </c>
      <c r="N52" s="50">
        <f t="shared" ca="1" si="3"/>
        <v>0</v>
      </c>
    </row>
    <row r="53" spans="1:14" ht="15.6" customHeight="1" x14ac:dyDescent="0.5">
      <c r="A53" s="82" t="s">
        <v>476</v>
      </c>
      <c r="B53" s="95" t="s">
        <v>478</v>
      </c>
      <c r="C53" s="51"/>
      <c r="D53" s="51"/>
      <c r="E53" s="51"/>
      <c r="F53" s="50">
        <f t="shared" ca="1" si="0"/>
        <v>0</v>
      </c>
      <c r="G53" s="50">
        <f t="shared" ca="1" si="1"/>
        <v>0</v>
      </c>
      <c r="H53" s="79" t="s">
        <v>437</v>
      </c>
      <c r="I53" s="87" t="s">
        <v>425</v>
      </c>
      <c r="J53" s="51"/>
      <c r="K53" s="51"/>
      <c r="L53" s="51"/>
      <c r="M53" s="50">
        <f t="shared" ca="1" si="2"/>
        <v>0</v>
      </c>
      <c r="N53" s="50">
        <f t="shared" ca="1" si="3"/>
        <v>0</v>
      </c>
    </row>
    <row r="54" spans="1:14" ht="15.6" customHeight="1" x14ac:dyDescent="0.5">
      <c r="A54" s="82" t="s">
        <v>477</v>
      </c>
      <c r="B54" s="87" t="s">
        <v>479</v>
      </c>
      <c r="C54" s="51"/>
      <c r="D54" s="51"/>
      <c r="E54" s="51"/>
      <c r="F54" s="50">
        <f t="shared" ca="1" si="0"/>
        <v>0</v>
      </c>
      <c r="G54" s="50">
        <f t="shared" ca="1" si="1"/>
        <v>0</v>
      </c>
      <c r="H54" s="79"/>
      <c r="I54" s="87"/>
      <c r="J54" s="75"/>
      <c r="K54" s="75"/>
      <c r="L54" s="75"/>
      <c r="M54" s="50">
        <f t="shared" ca="1" si="2"/>
        <v>0</v>
      </c>
      <c r="N54" s="50">
        <f t="shared" ca="1" si="3"/>
        <v>0</v>
      </c>
    </row>
    <row r="55" spans="1:14" ht="15.6" customHeight="1" x14ac:dyDescent="0.5">
      <c r="A55" s="46" t="s">
        <v>160</v>
      </c>
      <c r="B55" s="87" t="s">
        <v>495</v>
      </c>
      <c r="C55" s="55">
        <f ca="1">SUM(OFFSET(C55,1,0,2,1))</f>
        <v>0</v>
      </c>
      <c r="D55" s="55">
        <f t="shared" ref="D55:E55" ca="1" si="19">SUM(OFFSET(D55,1,0,2,1))</f>
        <v>0</v>
      </c>
      <c r="E55" s="55">
        <f t="shared" ca="1" si="19"/>
        <v>0</v>
      </c>
      <c r="F55" s="50">
        <f t="shared" ca="1" si="0"/>
        <v>0</v>
      </c>
      <c r="G55" s="50">
        <f t="shared" ca="1" si="1"/>
        <v>0</v>
      </c>
      <c r="H55" s="79"/>
      <c r="I55" s="87"/>
      <c r="J55" s="75"/>
      <c r="K55" s="75"/>
      <c r="L55" s="75"/>
      <c r="M55" s="50">
        <f t="shared" ca="1" si="2"/>
        <v>0</v>
      </c>
      <c r="N55" s="50">
        <f t="shared" ca="1" si="3"/>
        <v>0</v>
      </c>
    </row>
    <row r="56" spans="1:14" ht="15.6" customHeight="1" x14ac:dyDescent="0.5">
      <c r="A56" s="88"/>
      <c r="B56" s="87" t="s">
        <v>493</v>
      </c>
      <c r="C56" s="51"/>
      <c r="D56" s="51"/>
      <c r="E56" s="51"/>
      <c r="F56" s="50">
        <f t="shared" ca="1" si="0"/>
        <v>0</v>
      </c>
      <c r="G56" s="50">
        <f t="shared" ca="1" si="1"/>
        <v>0</v>
      </c>
      <c r="H56" s="79"/>
      <c r="I56" s="87"/>
      <c r="J56" s="75"/>
      <c r="K56" s="75"/>
      <c r="L56" s="75"/>
      <c r="M56" s="50"/>
      <c r="N56" s="50"/>
    </row>
    <row r="57" spans="1:14" ht="15.6" customHeight="1" x14ac:dyDescent="0.5">
      <c r="A57" s="88"/>
      <c r="B57" s="87" t="s">
        <v>494</v>
      </c>
      <c r="C57" s="51"/>
      <c r="D57" s="51"/>
      <c r="E57" s="51"/>
      <c r="F57" s="50">
        <f t="shared" ca="1" si="0"/>
        <v>0</v>
      </c>
      <c r="G57" s="50">
        <f t="shared" ca="1" si="1"/>
        <v>0</v>
      </c>
      <c r="H57" s="79"/>
      <c r="I57" s="87"/>
      <c r="J57" s="75"/>
      <c r="K57" s="75"/>
      <c r="L57" s="75"/>
      <c r="M57" s="50"/>
      <c r="N57" s="50"/>
    </row>
    <row r="58" spans="1:14" ht="15.6" customHeight="1" x14ac:dyDescent="0.5">
      <c r="A58" s="88" t="s">
        <v>414</v>
      </c>
      <c r="B58" s="87" t="s">
        <v>416</v>
      </c>
      <c r="C58" s="68">
        <f t="shared" ref="C58:E58" ca="1" si="20">OFFSET(C58,1,0)</f>
        <v>0</v>
      </c>
      <c r="D58" s="68">
        <f t="shared" ca="1" si="20"/>
        <v>0</v>
      </c>
      <c r="E58" s="68">
        <f t="shared" ca="1" si="20"/>
        <v>0</v>
      </c>
      <c r="F58" s="50">
        <f t="shared" ca="1" si="0"/>
        <v>0</v>
      </c>
      <c r="G58" s="50">
        <f t="shared" ca="1" si="1"/>
        <v>0</v>
      </c>
      <c r="H58" s="79"/>
      <c r="I58" s="87"/>
      <c r="J58" s="75"/>
      <c r="K58" s="75"/>
      <c r="L58" s="75"/>
      <c r="M58" s="50">
        <f t="shared" ca="1" si="2"/>
        <v>0</v>
      </c>
      <c r="N58" s="50">
        <f t="shared" ca="1" si="3"/>
        <v>0</v>
      </c>
    </row>
    <row r="59" spans="1:14" ht="15.6" customHeight="1" x14ac:dyDescent="0.5">
      <c r="A59" s="88" t="s">
        <v>415</v>
      </c>
      <c r="B59" s="87" t="s">
        <v>417</v>
      </c>
      <c r="C59" s="51"/>
      <c r="D59" s="51"/>
      <c r="E59" s="51"/>
      <c r="F59" s="50">
        <f t="shared" ca="1" si="0"/>
        <v>0</v>
      </c>
      <c r="G59" s="50">
        <f t="shared" ca="1" si="1"/>
        <v>0</v>
      </c>
      <c r="H59" s="79"/>
      <c r="I59" s="87"/>
      <c r="J59" s="75"/>
      <c r="K59" s="75"/>
      <c r="L59" s="75"/>
      <c r="M59" s="50">
        <f t="shared" ca="1" si="2"/>
        <v>0</v>
      </c>
      <c r="N59" s="50">
        <f t="shared" ca="1" si="3"/>
        <v>0</v>
      </c>
    </row>
    <row r="60" spans="1:14" ht="15.6" customHeight="1" x14ac:dyDescent="0.5">
      <c r="A60" s="46" t="s">
        <v>123</v>
      </c>
      <c r="B60" s="87" t="s">
        <v>418</v>
      </c>
      <c r="C60" s="68">
        <f t="shared" ref="C60:E60" ca="1" si="21">C61</f>
        <v>0</v>
      </c>
      <c r="D60" s="68">
        <f t="shared" ca="1" si="21"/>
        <v>0</v>
      </c>
      <c r="E60" s="68">
        <f t="shared" ca="1" si="21"/>
        <v>0</v>
      </c>
      <c r="F60" s="50">
        <f t="shared" ca="1" si="0"/>
        <v>0</v>
      </c>
      <c r="G60" s="50">
        <f t="shared" ca="1" si="1"/>
        <v>0</v>
      </c>
      <c r="H60" s="79" t="s">
        <v>108</v>
      </c>
      <c r="I60" s="87" t="s">
        <v>433</v>
      </c>
      <c r="J60" s="68">
        <f t="shared" ref="J60:L60" ca="1" si="22">OFFSET(J60,1,0)</f>
        <v>0</v>
      </c>
      <c r="K60" s="68">
        <f t="shared" ca="1" si="22"/>
        <v>0</v>
      </c>
      <c r="L60" s="68">
        <f t="shared" ca="1" si="22"/>
        <v>0</v>
      </c>
      <c r="M60" s="50">
        <f t="shared" ca="1" si="2"/>
        <v>0</v>
      </c>
      <c r="N60" s="50">
        <f t="shared" ca="1" si="3"/>
        <v>0</v>
      </c>
    </row>
    <row r="61" spans="1:14" ht="15.6" customHeight="1" x14ac:dyDescent="0.5">
      <c r="A61" s="46" t="s">
        <v>124</v>
      </c>
      <c r="B61" s="87" t="s">
        <v>419</v>
      </c>
      <c r="C61" s="68">
        <f t="shared" ref="C60:E61" ca="1" si="23">OFFSET(C61,1,0)</f>
        <v>0</v>
      </c>
      <c r="D61" s="68">
        <f t="shared" ca="1" si="23"/>
        <v>0</v>
      </c>
      <c r="E61" s="68">
        <f t="shared" ca="1" si="23"/>
        <v>0</v>
      </c>
      <c r="F61" s="50">
        <f t="shared" ca="1" si="0"/>
        <v>0</v>
      </c>
      <c r="G61" s="50">
        <f t="shared" ca="1" si="1"/>
        <v>0</v>
      </c>
      <c r="H61" s="79" t="s">
        <v>165</v>
      </c>
      <c r="I61" s="87" t="s">
        <v>434</v>
      </c>
      <c r="J61" s="51"/>
      <c r="K61" s="51"/>
      <c r="L61" s="51"/>
      <c r="M61" s="50">
        <f t="shared" ca="1" si="2"/>
        <v>0</v>
      </c>
      <c r="N61" s="50">
        <f t="shared" ca="1" si="3"/>
        <v>0</v>
      </c>
    </row>
    <row r="62" spans="1:14" ht="15.6" customHeight="1" x14ac:dyDescent="0.5">
      <c r="A62" s="46" t="s">
        <v>156</v>
      </c>
      <c r="B62" s="87" t="s">
        <v>420</v>
      </c>
      <c r="C62" s="51"/>
      <c r="D62" s="51"/>
      <c r="E62" s="51"/>
      <c r="F62" s="50">
        <f t="shared" ca="1" si="0"/>
        <v>0</v>
      </c>
      <c r="G62" s="50">
        <f t="shared" ca="1" si="1"/>
        <v>0</v>
      </c>
      <c r="H62" s="46"/>
      <c r="I62" s="87"/>
      <c r="J62" s="75"/>
      <c r="K62" s="75"/>
      <c r="L62" s="75"/>
      <c r="M62" s="50">
        <f t="shared" ca="1" si="2"/>
        <v>0</v>
      </c>
      <c r="N62" s="50">
        <f t="shared" ca="1" si="3"/>
        <v>0</v>
      </c>
    </row>
    <row r="63" spans="1:14" ht="15.6" customHeight="1" x14ac:dyDescent="0.5">
      <c r="A63" s="46"/>
      <c r="B63" s="87"/>
      <c r="C63" s="75"/>
      <c r="D63" s="75"/>
      <c r="E63" s="75"/>
      <c r="F63" s="50">
        <f t="shared" ca="1" si="0"/>
        <v>0</v>
      </c>
      <c r="G63" s="50">
        <f t="shared" ca="1" si="1"/>
        <v>0</v>
      </c>
      <c r="H63" s="46"/>
      <c r="I63" s="87"/>
      <c r="J63" s="75"/>
      <c r="K63" s="96"/>
      <c r="L63" s="96"/>
      <c r="M63" s="50">
        <f t="shared" ca="1" si="2"/>
        <v>0</v>
      </c>
      <c r="N63" s="50">
        <f t="shared" ca="1" si="3"/>
        <v>0</v>
      </c>
    </row>
    <row r="64" spans="1:14" ht="15.6" customHeight="1" x14ac:dyDescent="0.5">
      <c r="A64" s="89"/>
      <c r="B64" s="86" t="s">
        <v>12</v>
      </c>
      <c r="C64" s="55">
        <f ca="1">SUM(C42,C43,C60)</f>
        <v>0</v>
      </c>
      <c r="D64" s="56">
        <f ca="1">SUM(D42,D43,D60)</f>
        <v>0</v>
      </c>
      <c r="E64" s="56">
        <f ca="1">SUM(E42,E43,E60)</f>
        <v>0</v>
      </c>
      <c r="F64" s="50">
        <f t="shared" ca="1" si="0"/>
        <v>0</v>
      </c>
      <c r="G64" s="50">
        <f t="shared" ca="1" si="1"/>
        <v>0</v>
      </c>
      <c r="H64" s="90"/>
      <c r="I64" s="86" t="s">
        <v>467</v>
      </c>
      <c r="J64" s="55">
        <f ca="1">SUM(J42:J43,J60)</f>
        <v>0</v>
      </c>
      <c r="K64" s="56">
        <f ca="1">SUM(K42:K43,K60)</f>
        <v>0</v>
      </c>
      <c r="L64" s="56">
        <f ca="1">SUM(L42:L43,L60)</f>
        <v>0</v>
      </c>
      <c r="M64" s="50">
        <f t="shared" ca="1" si="2"/>
        <v>0</v>
      </c>
      <c r="N64" s="50">
        <f t="shared" ca="1" si="3"/>
        <v>0</v>
      </c>
    </row>
    <row r="66" spans="2:5" x14ac:dyDescent="0.5">
      <c r="C66" s="98">
        <f ca="1">IF(ABS(C64-J64)&gt;0.5,"请检查平衡！",0)</f>
        <v>0</v>
      </c>
      <c r="D66" s="98">
        <f t="shared" ref="D66:E66" ca="1" si="24">IF(ABS(D64-K64)&gt;0.5,"请检查平衡！",0)</f>
        <v>0</v>
      </c>
      <c r="E66" s="98">
        <f t="shared" ca="1" si="24"/>
        <v>0</v>
      </c>
    </row>
    <row r="67" spans="2:5" x14ac:dyDescent="0.5">
      <c r="B67" s="84" t="s">
        <v>496</v>
      </c>
    </row>
    <row r="69" spans="2:5" x14ac:dyDescent="0.5">
      <c r="B69" s="93"/>
    </row>
    <row r="70" spans="2:5" x14ac:dyDescent="0.5">
      <c r="B70" s="93"/>
    </row>
  </sheetData>
  <sheetProtection algorithmName="SHA-512" hashValue="jDnxxAI5uvkkjc5bZm980Vm3HdKs9jbkJ7GKK9mP/bejxYMn7OExAqei5YLBdH3HkYLQBWDdhPedjrFiDGYCjg==" saltValue="gqEE0cz1baad5TS+ll9kxw==" spinCount="100000" sheet="1" objects="1" scenarios="1" formatColumns="0" formatRows="0" selectLockedCells="1" autoFilter="0"/>
  <sortState xmlns:xlrd2="http://schemas.microsoft.com/office/spreadsheetml/2017/richdata2" ref="A43:B61">
    <sortCondition ref="A43:A61"/>
  </sortState>
  <mergeCells count="14">
    <mergeCell ref="A2:N2"/>
    <mergeCell ref="A4:G4"/>
    <mergeCell ref="H4:N4"/>
    <mergeCell ref="E5:G5"/>
    <mergeCell ref="L5:N5"/>
    <mergeCell ref="A5:A6"/>
    <mergeCell ref="C5:C6"/>
    <mergeCell ref="D5:D6"/>
    <mergeCell ref="H5:H6"/>
    <mergeCell ref="J5:J6"/>
    <mergeCell ref="K5:K6"/>
    <mergeCell ref="B5:B6"/>
    <mergeCell ref="I5:I6"/>
    <mergeCell ref="M3:N3"/>
  </mergeCells>
  <phoneticPr fontId="17" type="noConversion"/>
  <printOptions horizontalCentered="1"/>
  <pageMargins left="0.47244094488188981" right="0.47244094488188981" top="0.39370078740157483" bottom="0.27559055118110237" header="0.31496062992125984" footer="0.31496062992125984"/>
  <pageSetup paperSize="9" scale="63" fitToHeight="0" orientation="landscape"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4FFEB8-5DB1-4110-A64D-7F64D637C06C}">
  <sheetPr codeName="Sheet8"/>
  <dimension ref="A1:P30"/>
  <sheetViews>
    <sheetView zoomScale="70" zoomScaleNormal="70" zoomScaleSheetLayoutView="100" workbookViewId="0">
      <pane ySplit="7" topLeftCell="A8" activePane="bottomLeft" state="frozen"/>
      <selection pane="bottomLeft" activeCell="C17" sqref="C17:D17"/>
    </sheetView>
  </sheetViews>
  <sheetFormatPr defaultColWidth="7.75" defaultRowHeight="15.3" x14ac:dyDescent="0.5"/>
  <cols>
    <col min="1" max="1" width="9.046875" style="59" bestFit="1" customWidth="1"/>
    <col min="2" max="2" width="37.34765625" style="59" customWidth="1"/>
    <col min="3" max="8" width="8.046875" style="59" customWidth="1"/>
    <col min="9" max="9" width="9.046875" style="59" bestFit="1" customWidth="1"/>
    <col min="10" max="10" width="37.34765625" style="59" customWidth="1"/>
    <col min="11" max="16" width="8.046875" style="59" customWidth="1"/>
    <col min="17" max="16384" width="7.75" style="59"/>
  </cols>
  <sheetData>
    <row r="1" spans="1:16" x14ac:dyDescent="0.5">
      <c r="A1" s="62" t="s">
        <v>345</v>
      </c>
      <c r="B1" s="58"/>
      <c r="C1" s="58"/>
      <c r="D1" s="58"/>
      <c r="E1" s="58"/>
      <c r="F1" s="58"/>
      <c r="G1" s="58"/>
      <c r="H1" s="58"/>
      <c r="I1" s="58"/>
      <c r="J1" s="58"/>
      <c r="K1" s="58"/>
      <c r="L1" s="58"/>
      <c r="M1" s="58"/>
      <c r="N1" s="58"/>
      <c r="O1" s="58"/>
      <c r="P1" s="58"/>
    </row>
    <row r="2" spans="1:16" ht="30" customHeight="1" x14ac:dyDescent="0.5">
      <c r="A2" s="124" t="s">
        <v>409</v>
      </c>
      <c r="B2" s="124"/>
      <c r="C2" s="124"/>
      <c r="D2" s="124"/>
      <c r="E2" s="124"/>
      <c r="F2" s="124"/>
      <c r="G2" s="124"/>
      <c r="H2" s="124"/>
      <c r="I2" s="124"/>
      <c r="J2" s="124"/>
      <c r="K2" s="124"/>
      <c r="L2" s="124"/>
      <c r="M2" s="124"/>
      <c r="N2" s="124"/>
      <c r="O2" s="124"/>
      <c r="P2" s="124"/>
    </row>
    <row r="3" spans="1:16" ht="21" customHeight="1" x14ac:dyDescent="0.5">
      <c r="A3" s="58"/>
      <c r="B3" s="58"/>
      <c r="C3" s="58"/>
      <c r="D3" s="58"/>
      <c r="E3" s="58"/>
      <c r="F3" s="58"/>
      <c r="G3" s="58"/>
      <c r="H3" s="58"/>
      <c r="I3" s="58"/>
      <c r="J3" s="58"/>
      <c r="K3" s="58"/>
      <c r="L3" s="58"/>
      <c r="M3" s="58"/>
      <c r="N3" s="58"/>
      <c r="O3" s="123" t="s">
        <v>277</v>
      </c>
      <c r="P3" s="123"/>
    </row>
    <row r="4" spans="1:16" ht="26.1" customHeight="1" x14ac:dyDescent="0.5">
      <c r="A4" s="125" t="s">
        <v>4</v>
      </c>
      <c r="B4" s="125"/>
      <c r="C4" s="125"/>
      <c r="D4" s="125"/>
      <c r="E4" s="125"/>
      <c r="F4" s="125"/>
      <c r="G4" s="125"/>
      <c r="H4" s="125"/>
      <c r="I4" s="125" t="s">
        <v>5</v>
      </c>
      <c r="J4" s="125"/>
      <c r="K4" s="125"/>
      <c r="L4" s="125"/>
      <c r="M4" s="125"/>
      <c r="N4" s="125"/>
      <c r="O4" s="125"/>
      <c r="P4" s="125"/>
    </row>
    <row r="5" spans="1:16" ht="26.4" customHeight="1" x14ac:dyDescent="0.5">
      <c r="A5" s="126" t="s">
        <v>179</v>
      </c>
      <c r="B5" s="129" t="s">
        <v>7</v>
      </c>
      <c r="C5" s="126" t="s">
        <v>346</v>
      </c>
      <c r="D5" s="127"/>
      <c r="E5" s="127"/>
      <c r="F5" s="126" t="s">
        <v>184</v>
      </c>
      <c r="G5" s="127"/>
      <c r="H5" s="127"/>
      <c r="I5" s="126" t="s">
        <v>179</v>
      </c>
      <c r="J5" s="129" t="s">
        <v>7</v>
      </c>
      <c r="K5" s="126" t="s">
        <v>346</v>
      </c>
      <c r="L5" s="127"/>
      <c r="M5" s="127"/>
      <c r="N5" s="126" t="s">
        <v>184</v>
      </c>
      <c r="O5" s="127"/>
      <c r="P5" s="127"/>
    </row>
    <row r="6" spans="1:16" s="60" customFormat="1" ht="42.4" customHeight="1" x14ac:dyDescent="0.5">
      <c r="A6" s="128"/>
      <c r="B6" s="129"/>
      <c r="C6" s="63" t="s">
        <v>13</v>
      </c>
      <c r="D6" s="63" t="s">
        <v>178</v>
      </c>
      <c r="E6" s="63" t="s">
        <v>368</v>
      </c>
      <c r="F6" s="63" t="s">
        <v>13</v>
      </c>
      <c r="G6" s="63" t="s">
        <v>178</v>
      </c>
      <c r="H6" s="63" t="s">
        <v>368</v>
      </c>
      <c r="I6" s="128"/>
      <c r="J6" s="129"/>
      <c r="K6" s="63" t="s">
        <v>13</v>
      </c>
      <c r="L6" s="63" t="s">
        <v>178</v>
      </c>
      <c r="M6" s="63" t="s">
        <v>368</v>
      </c>
      <c r="N6" s="63" t="s">
        <v>13</v>
      </c>
      <c r="O6" s="63" t="s">
        <v>178</v>
      </c>
      <c r="P6" s="63" t="s">
        <v>368</v>
      </c>
    </row>
    <row r="7" spans="1:16" ht="29.7" customHeight="1" x14ac:dyDescent="0.5">
      <c r="A7" s="64" t="s">
        <v>25</v>
      </c>
      <c r="B7" s="64" t="s">
        <v>347</v>
      </c>
      <c r="C7" s="68">
        <f ca="1">SUM(OFFSET(C7,0,1,1,2))</f>
        <v>0</v>
      </c>
      <c r="D7" s="70"/>
      <c r="E7" s="70"/>
      <c r="F7" s="68">
        <f ca="1">SUM(OFFSET(F7,0,1,1,2))</f>
        <v>0</v>
      </c>
      <c r="G7" s="70"/>
      <c r="H7" s="70"/>
      <c r="I7" s="64" t="s">
        <v>167</v>
      </c>
      <c r="J7" s="92" t="s">
        <v>489</v>
      </c>
      <c r="K7" s="68">
        <f ca="1">SUM(OFFSET(K7,0,1,1,2))</f>
        <v>0</v>
      </c>
      <c r="L7" s="70"/>
      <c r="M7" s="70"/>
      <c r="N7" s="68">
        <f t="shared" ref="N7:N10" ca="1" si="0">SUM(OFFSET(N7,0,1,1,2))</f>
        <v>0</v>
      </c>
      <c r="O7" s="70"/>
      <c r="P7" s="70"/>
    </row>
    <row r="8" spans="1:16" ht="29.7" customHeight="1" x14ac:dyDescent="0.5">
      <c r="A8" s="64" t="s">
        <v>26</v>
      </c>
      <c r="B8" s="61" t="s">
        <v>491</v>
      </c>
      <c r="C8" s="68">
        <f t="shared" ref="C8:C11" ca="1" si="1">SUM(OFFSET(C8,0,1,1,2))</f>
        <v>0</v>
      </c>
      <c r="D8" s="70"/>
      <c r="E8" s="70"/>
      <c r="F8" s="68">
        <f t="shared" ref="F8:F11" ca="1" si="2">SUM(OFFSET(F8,0,1,1,2))</f>
        <v>0</v>
      </c>
      <c r="G8" s="70"/>
      <c r="H8" s="70"/>
      <c r="I8" s="64" t="s">
        <v>168</v>
      </c>
      <c r="J8" s="92" t="s">
        <v>487</v>
      </c>
      <c r="K8" s="68">
        <f t="shared" ref="K8:K10" ca="1" si="3">SUM(OFFSET(K8,0,1,1,2))</f>
        <v>0</v>
      </c>
      <c r="L8" s="70"/>
      <c r="M8" s="70"/>
      <c r="N8" s="68">
        <f t="shared" ca="1" si="0"/>
        <v>0</v>
      </c>
      <c r="O8" s="70"/>
      <c r="P8" s="70"/>
    </row>
    <row r="9" spans="1:16" ht="29.7" customHeight="1" x14ac:dyDescent="0.5">
      <c r="A9" s="64" t="s">
        <v>27</v>
      </c>
      <c r="B9" s="64" t="s">
        <v>348</v>
      </c>
      <c r="C9" s="68">
        <f t="shared" ca="1" si="1"/>
        <v>0</v>
      </c>
      <c r="D9" s="70"/>
      <c r="E9" s="70"/>
      <c r="F9" s="68">
        <f t="shared" ca="1" si="2"/>
        <v>0</v>
      </c>
      <c r="G9" s="70"/>
      <c r="H9" s="70"/>
      <c r="I9" s="64" t="s">
        <v>169</v>
      </c>
      <c r="J9" s="92" t="s">
        <v>490</v>
      </c>
      <c r="K9" s="68">
        <f t="shared" ca="1" si="3"/>
        <v>0</v>
      </c>
      <c r="L9" s="70"/>
      <c r="M9" s="70"/>
      <c r="N9" s="68">
        <f t="shared" ca="1" si="0"/>
        <v>0</v>
      </c>
      <c r="O9" s="70"/>
      <c r="P9" s="70"/>
    </row>
    <row r="10" spans="1:16" ht="29.7" customHeight="1" x14ac:dyDescent="0.5">
      <c r="A10" s="64" t="s">
        <v>28</v>
      </c>
      <c r="B10" s="64" t="s">
        <v>349</v>
      </c>
      <c r="C10" s="68">
        <f t="shared" ca="1" si="1"/>
        <v>0</v>
      </c>
      <c r="D10" s="70"/>
      <c r="E10" s="70"/>
      <c r="F10" s="68">
        <f t="shared" ca="1" si="2"/>
        <v>0</v>
      </c>
      <c r="G10" s="70"/>
      <c r="H10" s="70"/>
      <c r="I10" s="64" t="s">
        <v>170</v>
      </c>
      <c r="J10" s="92" t="s">
        <v>488</v>
      </c>
      <c r="K10" s="68">
        <f t="shared" ca="1" si="3"/>
        <v>0</v>
      </c>
      <c r="L10" s="70"/>
      <c r="M10" s="70"/>
      <c r="N10" s="68">
        <f t="shared" ca="1" si="0"/>
        <v>0</v>
      </c>
      <c r="O10" s="70"/>
      <c r="P10" s="70"/>
    </row>
    <row r="11" spans="1:16" ht="29.7" customHeight="1" x14ac:dyDescent="0.5">
      <c r="A11" s="64" t="s">
        <v>29</v>
      </c>
      <c r="B11" s="64" t="s">
        <v>350</v>
      </c>
      <c r="C11" s="68">
        <f t="shared" ca="1" si="1"/>
        <v>0</v>
      </c>
      <c r="D11" s="70"/>
      <c r="E11" s="70"/>
      <c r="F11" s="68">
        <f t="shared" ca="1" si="2"/>
        <v>0</v>
      </c>
      <c r="G11" s="70"/>
      <c r="H11" s="70"/>
      <c r="I11" s="64"/>
      <c r="J11" s="65"/>
      <c r="K11" s="67"/>
      <c r="L11" s="67"/>
      <c r="M11" s="67"/>
      <c r="N11" s="67"/>
      <c r="O11" s="67"/>
      <c r="P11" s="67"/>
    </row>
    <row r="12" spans="1:16" ht="29.7" customHeight="1" x14ac:dyDescent="0.5">
      <c r="A12" s="64"/>
      <c r="B12" s="64"/>
      <c r="C12" s="67"/>
      <c r="D12" s="67"/>
      <c r="E12" s="67"/>
      <c r="F12" s="67"/>
      <c r="G12" s="67"/>
      <c r="H12" s="67"/>
      <c r="I12" s="64"/>
      <c r="J12" s="65"/>
      <c r="K12" s="67"/>
      <c r="L12" s="67"/>
      <c r="M12" s="67"/>
      <c r="N12" s="67"/>
      <c r="O12" s="67"/>
      <c r="P12" s="67"/>
    </row>
    <row r="13" spans="1:16" ht="29.7" customHeight="1" x14ac:dyDescent="0.5">
      <c r="A13" s="64"/>
      <c r="B13" s="64"/>
      <c r="C13" s="67"/>
      <c r="D13" s="67"/>
      <c r="E13" s="67"/>
      <c r="F13" s="67"/>
      <c r="G13" s="67"/>
      <c r="H13" s="67"/>
      <c r="I13" s="64"/>
      <c r="J13" s="64"/>
      <c r="K13" s="67"/>
      <c r="L13" s="67"/>
      <c r="M13" s="67"/>
      <c r="N13" s="67"/>
      <c r="O13" s="67"/>
      <c r="P13" s="67"/>
    </row>
    <row r="14" spans="1:16" ht="29.7" customHeight="1" x14ac:dyDescent="0.5">
      <c r="A14" s="64"/>
      <c r="B14" s="66" t="s">
        <v>364</v>
      </c>
      <c r="C14" s="68">
        <f t="shared" ref="C14:H14" ca="1" si="4">SUM(OFFSET(C14,-7,0,5,1))</f>
        <v>0</v>
      </c>
      <c r="D14" s="68">
        <f t="shared" ca="1" si="4"/>
        <v>0</v>
      </c>
      <c r="E14" s="68">
        <f t="shared" ca="1" si="4"/>
        <v>0</v>
      </c>
      <c r="F14" s="68">
        <f t="shared" ca="1" si="4"/>
        <v>0</v>
      </c>
      <c r="G14" s="68">
        <f t="shared" ca="1" si="4"/>
        <v>0</v>
      </c>
      <c r="H14" s="68">
        <f t="shared" ca="1" si="4"/>
        <v>0</v>
      </c>
      <c r="I14" s="64"/>
      <c r="J14" s="66" t="s">
        <v>365</v>
      </c>
      <c r="K14" s="68">
        <f ca="1">SUM(OFFSET(K14,-7,0,4,1))</f>
        <v>0</v>
      </c>
      <c r="L14" s="68">
        <f t="shared" ref="L14:P14" ca="1" si="5">SUM(OFFSET(L14,-7,0,4,1))</f>
        <v>0</v>
      </c>
      <c r="M14" s="68">
        <f t="shared" ca="1" si="5"/>
        <v>0</v>
      </c>
      <c r="N14" s="68">
        <f t="shared" ca="1" si="5"/>
        <v>0</v>
      </c>
      <c r="O14" s="68">
        <f t="shared" ca="1" si="5"/>
        <v>0</v>
      </c>
      <c r="P14" s="68">
        <f t="shared" ca="1" si="5"/>
        <v>0</v>
      </c>
    </row>
    <row r="15" spans="1:16" ht="29.7" customHeight="1" x14ac:dyDescent="0.5">
      <c r="A15" s="64" t="s">
        <v>111</v>
      </c>
      <c r="B15" s="64" t="s">
        <v>351</v>
      </c>
      <c r="C15" s="68">
        <f t="shared" ref="C15:H15" ca="1" si="6">SUM(C16,C18,C20)</f>
        <v>0</v>
      </c>
      <c r="D15" s="68">
        <f t="shared" ca="1" si="6"/>
        <v>0</v>
      </c>
      <c r="E15" s="68">
        <f t="shared" ca="1" si="6"/>
        <v>0</v>
      </c>
      <c r="F15" s="68">
        <f t="shared" ca="1" si="6"/>
        <v>0</v>
      </c>
      <c r="G15" s="68">
        <f t="shared" ca="1" si="6"/>
        <v>0</v>
      </c>
      <c r="H15" s="68">
        <f t="shared" ca="1" si="6"/>
        <v>0</v>
      </c>
      <c r="I15" s="64" t="s">
        <v>110</v>
      </c>
      <c r="J15" s="64" t="s">
        <v>352</v>
      </c>
      <c r="K15" s="68">
        <f t="shared" ref="K15:P15" ca="1" si="7">SUM(K16,K18,K20,K22)</f>
        <v>0</v>
      </c>
      <c r="L15" s="68">
        <f t="shared" ca="1" si="7"/>
        <v>0</v>
      </c>
      <c r="M15" s="68">
        <f t="shared" ca="1" si="7"/>
        <v>0</v>
      </c>
      <c r="N15" s="68">
        <f t="shared" ca="1" si="7"/>
        <v>0</v>
      </c>
      <c r="O15" s="68">
        <f t="shared" ca="1" si="7"/>
        <v>0</v>
      </c>
      <c r="P15" s="68">
        <f t="shared" ca="1" si="7"/>
        <v>0</v>
      </c>
    </row>
    <row r="16" spans="1:16" ht="29.7" customHeight="1" x14ac:dyDescent="0.5">
      <c r="A16" s="64" t="s">
        <v>174</v>
      </c>
      <c r="B16" s="64" t="s">
        <v>353</v>
      </c>
      <c r="C16" s="68">
        <f ca="1">OFFSET(C16,1,0)</f>
        <v>0</v>
      </c>
      <c r="D16" s="68">
        <f t="shared" ref="D16:H20" ca="1" si="8">OFFSET(D16,1,0)</f>
        <v>0</v>
      </c>
      <c r="E16" s="68">
        <f t="shared" ca="1" si="8"/>
        <v>0</v>
      </c>
      <c r="F16" s="68">
        <f t="shared" ca="1" si="8"/>
        <v>0</v>
      </c>
      <c r="G16" s="68">
        <f t="shared" ca="1" si="8"/>
        <v>0</v>
      </c>
      <c r="H16" s="68">
        <f t="shared" ca="1" si="8"/>
        <v>0</v>
      </c>
      <c r="I16" s="64" t="s">
        <v>182</v>
      </c>
      <c r="J16" s="64" t="s">
        <v>354</v>
      </c>
      <c r="K16" s="69"/>
      <c r="L16" s="68">
        <f t="shared" ref="L16:O16" ca="1" si="9">OFFSET(L16,1,0)</f>
        <v>0</v>
      </c>
      <c r="M16" s="69"/>
      <c r="N16" s="69"/>
      <c r="O16" s="68">
        <f t="shared" ca="1" si="9"/>
        <v>0</v>
      </c>
      <c r="P16" s="69"/>
    </row>
    <row r="17" spans="1:16" ht="29.7" customHeight="1" x14ac:dyDescent="0.5">
      <c r="A17" s="64" t="s">
        <v>175</v>
      </c>
      <c r="B17" s="61" t="s">
        <v>369</v>
      </c>
      <c r="C17" s="70"/>
      <c r="D17" s="70"/>
      <c r="E17" s="70"/>
      <c r="F17" s="70"/>
      <c r="G17" s="70"/>
      <c r="H17" s="70"/>
      <c r="I17" s="64" t="s">
        <v>183</v>
      </c>
      <c r="J17" s="64" t="s">
        <v>355</v>
      </c>
      <c r="K17" s="69"/>
      <c r="L17" s="70"/>
      <c r="M17" s="69"/>
      <c r="N17" s="69"/>
      <c r="O17" s="70"/>
      <c r="P17" s="69"/>
    </row>
    <row r="18" spans="1:16" ht="29.7" customHeight="1" x14ac:dyDescent="0.5">
      <c r="A18" s="64" t="s">
        <v>180</v>
      </c>
      <c r="B18" s="64" t="s">
        <v>356</v>
      </c>
      <c r="C18" s="69"/>
      <c r="D18" s="68">
        <f t="shared" ca="1" si="8"/>
        <v>0</v>
      </c>
      <c r="E18" s="69"/>
      <c r="F18" s="69"/>
      <c r="G18" s="68">
        <f t="shared" ca="1" si="8"/>
        <v>0</v>
      </c>
      <c r="H18" s="69"/>
      <c r="I18" s="64" t="s">
        <v>96</v>
      </c>
      <c r="J18" s="64" t="s">
        <v>357</v>
      </c>
      <c r="K18" s="68">
        <f ca="1">OFFSET(K18,1,0)</f>
        <v>0</v>
      </c>
      <c r="L18" s="68">
        <f t="shared" ref="L18:P18" ca="1" si="10">OFFSET(L18,1,0)</f>
        <v>0</v>
      </c>
      <c r="M18" s="68">
        <f t="shared" ca="1" si="10"/>
        <v>0</v>
      </c>
      <c r="N18" s="68">
        <f t="shared" ca="1" si="10"/>
        <v>0</v>
      </c>
      <c r="O18" s="68">
        <f t="shared" ca="1" si="10"/>
        <v>0</v>
      </c>
      <c r="P18" s="68">
        <f t="shared" ca="1" si="10"/>
        <v>0</v>
      </c>
    </row>
    <row r="19" spans="1:16" ht="29.7" customHeight="1" x14ac:dyDescent="0.5">
      <c r="A19" s="64" t="s">
        <v>181</v>
      </c>
      <c r="B19" s="61" t="s">
        <v>373</v>
      </c>
      <c r="C19" s="69"/>
      <c r="D19" s="70"/>
      <c r="E19" s="69"/>
      <c r="F19" s="69"/>
      <c r="G19" s="70"/>
      <c r="H19" s="69"/>
      <c r="I19" s="64" t="s">
        <v>171</v>
      </c>
      <c r="J19" s="61" t="s">
        <v>370</v>
      </c>
      <c r="K19" s="70"/>
      <c r="L19" s="70"/>
      <c r="M19" s="70"/>
      <c r="N19" s="70"/>
      <c r="O19" s="70"/>
      <c r="P19" s="70"/>
    </row>
    <row r="20" spans="1:16" ht="29.7" customHeight="1" x14ac:dyDescent="0.5">
      <c r="A20" s="64" t="s">
        <v>11</v>
      </c>
      <c r="B20" s="64" t="s">
        <v>358</v>
      </c>
      <c r="C20" s="68">
        <f ca="1">OFFSET(C20,1,0)</f>
        <v>0</v>
      </c>
      <c r="D20" s="68">
        <f t="shared" ca="1" si="8"/>
        <v>0</v>
      </c>
      <c r="E20" s="68">
        <f t="shared" ca="1" si="8"/>
        <v>0</v>
      </c>
      <c r="F20" s="68">
        <f t="shared" ca="1" si="8"/>
        <v>0</v>
      </c>
      <c r="G20" s="68">
        <f t="shared" ca="1" si="8"/>
        <v>0</v>
      </c>
      <c r="H20" s="68">
        <f t="shared" ca="1" si="8"/>
        <v>0</v>
      </c>
      <c r="I20" s="64" t="s">
        <v>99</v>
      </c>
      <c r="J20" s="64" t="s">
        <v>359</v>
      </c>
      <c r="K20" s="68">
        <f ca="1">OFFSET(K20,1,0)</f>
        <v>0</v>
      </c>
      <c r="L20" s="68">
        <f t="shared" ref="L20:P20" ca="1" si="11">OFFSET(L20,1,0)</f>
        <v>0</v>
      </c>
      <c r="M20" s="68">
        <f t="shared" ca="1" si="11"/>
        <v>0</v>
      </c>
      <c r="N20" s="68">
        <f t="shared" ca="1" si="11"/>
        <v>0</v>
      </c>
      <c r="O20" s="68">
        <f t="shared" ca="1" si="11"/>
        <v>0</v>
      </c>
      <c r="P20" s="68">
        <f t="shared" ca="1" si="11"/>
        <v>0</v>
      </c>
    </row>
    <row r="21" spans="1:16" ht="29.7" customHeight="1" x14ac:dyDescent="0.5">
      <c r="A21" s="64" t="s">
        <v>176</v>
      </c>
      <c r="B21" s="64" t="s">
        <v>360</v>
      </c>
      <c r="C21" s="68">
        <f t="shared" ref="C21" ca="1" si="12">SUM(OFFSET(C21,0,1,1,2))</f>
        <v>0</v>
      </c>
      <c r="D21" s="70"/>
      <c r="E21" s="70"/>
      <c r="F21" s="68">
        <f t="shared" ref="F21" ca="1" si="13">SUM(OFFSET(F21,0,1,1,2))</f>
        <v>0</v>
      </c>
      <c r="G21" s="68">
        <f ca="1">L22</f>
        <v>0</v>
      </c>
      <c r="H21" s="68">
        <f ca="1">M22</f>
        <v>0</v>
      </c>
      <c r="I21" s="64" t="s">
        <v>172</v>
      </c>
      <c r="J21" s="64" t="s">
        <v>361</v>
      </c>
      <c r="K21" s="68">
        <f ca="1">SUM(OFFSET(表三!$B$19,0,2),OFFSET(表四!$B$50,0,2),OFFSET(表四!$B$52,0,2),OFFSET(表四!$B$54,0,2))</f>
        <v>0</v>
      </c>
      <c r="L21" s="70"/>
      <c r="M21" s="68">
        <f ca="1">K21-OFFSET(M21,0,-1)</f>
        <v>0</v>
      </c>
      <c r="N21" s="68">
        <f ca="1">SUM(OFFSET(表三!$B$19,0,3),OFFSET(表四!$B$50,0,3),OFFSET(表四!$B$52,0,3),OFFSET(表四!$B$54,0,3))</f>
        <v>0</v>
      </c>
      <c r="O21" s="70"/>
      <c r="P21" s="68">
        <f ca="1">N21-OFFSET(P21,0,-1)</f>
        <v>0</v>
      </c>
    </row>
    <row r="22" spans="1:16" ht="29.7" customHeight="1" x14ac:dyDescent="0.5">
      <c r="A22" s="64"/>
      <c r="B22" s="64"/>
      <c r="C22" s="67"/>
      <c r="D22" s="67"/>
      <c r="E22" s="67"/>
      <c r="F22" s="67"/>
      <c r="G22" s="67"/>
      <c r="H22" s="67"/>
      <c r="I22" s="64" t="s">
        <v>166</v>
      </c>
      <c r="J22" s="64" t="s">
        <v>362</v>
      </c>
      <c r="K22" s="68">
        <f ca="1">OFFSET(K22,1,0)</f>
        <v>0</v>
      </c>
      <c r="L22" s="68">
        <f t="shared" ref="L22:P22" ca="1" si="14">OFFSET(L22,1,0)</f>
        <v>0</v>
      </c>
      <c r="M22" s="68">
        <f t="shared" ca="1" si="14"/>
        <v>0</v>
      </c>
      <c r="N22" s="68">
        <f t="shared" ca="1" si="14"/>
        <v>0</v>
      </c>
      <c r="O22" s="68">
        <f t="shared" ca="1" si="14"/>
        <v>0</v>
      </c>
      <c r="P22" s="68">
        <f t="shared" ca="1" si="14"/>
        <v>0</v>
      </c>
    </row>
    <row r="23" spans="1:16" ht="29.7" customHeight="1" x14ac:dyDescent="0.5">
      <c r="A23" s="64"/>
      <c r="B23" s="64"/>
      <c r="C23" s="67"/>
      <c r="D23" s="67"/>
      <c r="E23" s="67"/>
      <c r="F23" s="67"/>
      <c r="G23" s="67"/>
      <c r="H23" s="67"/>
      <c r="I23" s="64" t="s">
        <v>173</v>
      </c>
      <c r="J23" s="64" t="s">
        <v>363</v>
      </c>
      <c r="K23" s="68">
        <f t="shared" ref="K23" ca="1" si="15">SUM(OFFSET(K23,0,1,1,2))</f>
        <v>0</v>
      </c>
      <c r="L23" s="70"/>
      <c r="M23" s="70"/>
      <c r="N23" s="68">
        <f t="shared" ref="N23" ca="1" si="16">SUM(OFFSET(N23,0,1,1,2))</f>
        <v>0</v>
      </c>
      <c r="O23" s="70"/>
      <c r="P23" s="70"/>
    </row>
    <row r="24" spans="1:16" ht="29.7" customHeight="1" x14ac:dyDescent="0.5">
      <c r="A24" s="64"/>
      <c r="B24" s="64"/>
      <c r="C24" s="67"/>
      <c r="D24" s="67"/>
      <c r="E24" s="67"/>
      <c r="F24" s="67"/>
      <c r="G24" s="67"/>
      <c r="H24" s="67"/>
      <c r="I24" s="64"/>
      <c r="J24" s="64"/>
      <c r="K24" s="67"/>
      <c r="L24" s="67"/>
      <c r="M24" s="67"/>
      <c r="N24" s="67"/>
      <c r="O24" s="67"/>
      <c r="P24" s="67"/>
    </row>
    <row r="25" spans="1:16" ht="29.7" customHeight="1" x14ac:dyDescent="0.5">
      <c r="A25" s="64"/>
      <c r="B25" s="66" t="s">
        <v>366</v>
      </c>
      <c r="C25" s="68">
        <f t="shared" ref="C25:H25" ca="1" si="17">SUM(C14:C15)</f>
        <v>0</v>
      </c>
      <c r="D25" s="68">
        <f t="shared" ca="1" si="17"/>
        <v>0</v>
      </c>
      <c r="E25" s="68">
        <f t="shared" ca="1" si="17"/>
        <v>0</v>
      </c>
      <c r="F25" s="68">
        <f t="shared" ca="1" si="17"/>
        <v>0</v>
      </c>
      <c r="G25" s="68">
        <f t="shared" ca="1" si="17"/>
        <v>0</v>
      </c>
      <c r="H25" s="68">
        <f t="shared" ca="1" si="17"/>
        <v>0</v>
      </c>
      <c r="I25" s="64"/>
      <c r="J25" s="66" t="s">
        <v>367</v>
      </c>
      <c r="K25" s="68">
        <f t="shared" ref="K25:P25" ca="1" si="18">SUM(K14:K15)</f>
        <v>0</v>
      </c>
      <c r="L25" s="68">
        <f t="shared" ca="1" si="18"/>
        <v>0</v>
      </c>
      <c r="M25" s="68">
        <f t="shared" ca="1" si="18"/>
        <v>0</v>
      </c>
      <c r="N25" s="68">
        <f t="shared" ca="1" si="18"/>
        <v>0</v>
      </c>
      <c r="O25" s="68">
        <f t="shared" ca="1" si="18"/>
        <v>0</v>
      </c>
      <c r="P25" s="68">
        <f t="shared" ca="1" si="18"/>
        <v>0</v>
      </c>
    </row>
    <row r="27" spans="1:16" x14ac:dyDescent="0.5">
      <c r="C27" s="98">
        <f ca="1">IF(ABS(C25-K25)&gt;0.5,"请检查平衡！",0)</f>
        <v>0</v>
      </c>
      <c r="D27" s="98">
        <f t="shared" ref="D27:H27" ca="1" si="19">IF(ABS(D25-L25)&gt;0.5,"请检查平衡！",0)</f>
        <v>0</v>
      </c>
      <c r="E27" s="98">
        <f t="shared" ca="1" si="19"/>
        <v>0</v>
      </c>
      <c r="F27" s="98">
        <f t="shared" ca="1" si="19"/>
        <v>0</v>
      </c>
      <c r="G27" s="98">
        <f t="shared" ca="1" si="19"/>
        <v>0</v>
      </c>
      <c r="H27" s="98">
        <f t="shared" ca="1" si="19"/>
        <v>0</v>
      </c>
    </row>
    <row r="28" spans="1:16" x14ac:dyDescent="0.5">
      <c r="B28" s="59" t="s">
        <v>371</v>
      </c>
    </row>
    <row r="29" spans="1:16" x14ac:dyDescent="0.5">
      <c r="B29" s="59" t="s">
        <v>372</v>
      </c>
    </row>
    <row r="30" spans="1:16" x14ac:dyDescent="0.5">
      <c r="B30" s="59" t="s">
        <v>374</v>
      </c>
    </row>
  </sheetData>
  <sheetProtection algorithmName="SHA-512" hashValue="Y/t9HDiUuxKjvq0/LNH8P84cCrP2pshuT6+4PlJp4+ctKN+oynykayakjYRjf29VYsb/CT2eBNn3L3mtnYT5cA==" saltValue="GOErx8/ilSZ51obbus8C+A==" spinCount="100000" sheet="1" objects="1" scenarios="1" formatColumns="0" formatRows="0" selectLockedCells="1" autoFilter="0"/>
  <mergeCells count="12">
    <mergeCell ref="A2:P2"/>
    <mergeCell ref="A4:H4"/>
    <mergeCell ref="I4:P4"/>
    <mergeCell ref="C5:E5"/>
    <mergeCell ref="F5:H5"/>
    <mergeCell ref="K5:M5"/>
    <mergeCell ref="N5:P5"/>
    <mergeCell ref="A5:A6"/>
    <mergeCell ref="B5:B6"/>
    <mergeCell ref="J5:J6"/>
    <mergeCell ref="I5:I6"/>
    <mergeCell ref="O3:P3"/>
  </mergeCells>
  <phoneticPr fontId="21" type="noConversion"/>
  <printOptions horizontalCentered="1"/>
  <pageMargins left="0.35433070866141736" right="0.35433070866141736" top="0.98425196850393704" bottom="0.98425196850393704" header="0.51181102362204722" footer="0.51181102362204722"/>
  <pageSetup paperSize="9" scale="70" orientation="landscape" blackAndWhite="1" horizontalDpi="300" verticalDpi="300" r:id="rId1"/>
  <headerFooter scaleWithDoc="0"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22" master=""/>
  <rangeList sheetStid="4" master=""/>
  <rangeList sheetStid="5" master=""/>
  <rangeList sheetStid="6" master=""/>
  <rangeList sheetStid="7" master=""/>
  <rangeList sheetStid="8" master=""/>
  <rangeList sheetStid="9" master=""/>
  <rangeList sheetStid="10" master=""/>
  <rangeList sheetStid="18" master="">
    <arrUserId title="区域3_8_1_3" rangeCreator="" othersAccessPermission="edit"/>
    <arrUserId title="区域3_8_1_1_2" rangeCreator="" othersAccessPermission="edit"/>
    <arrUserId title="区域3_8_1_2_2" rangeCreator="" othersAccessPermission="edit"/>
    <arrUserId title="区域3_8_1_2_3" rangeCreator="" othersAccessPermission="edit"/>
  </rangeList>
  <rangeList sheetStid="19" master=""/>
  <rangeList sheetStid="20" master=""/>
  <rangeList sheetStid="21" master=""/>
  <rangeList sheetStid="11" master=""/>
  <rangeList sheetStid="12" master=""/>
  <rangeList sheetStid="13" master=""/>
  <rangeList sheetStid="14" master=""/>
  <rangeList sheetStid="15" master=""/>
  <rangeList sheetStid="16" master=""/>
  <rangeList sheetStid="17"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8</vt:i4>
      </vt:variant>
      <vt:variant>
        <vt:lpstr>命名范围</vt:lpstr>
      </vt:variant>
      <vt:variant>
        <vt:i4>3</vt:i4>
      </vt:variant>
    </vt:vector>
  </HeadingPairs>
  <TitlesOfParts>
    <vt:vector size="11" baseType="lpstr">
      <vt:lpstr>修改说明</vt:lpstr>
      <vt:lpstr>封面</vt:lpstr>
      <vt:lpstr>目录</vt:lpstr>
      <vt:lpstr>表一</vt:lpstr>
      <vt:lpstr>表二</vt:lpstr>
      <vt:lpstr>表三</vt:lpstr>
      <vt:lpstr>表四</vt:lpstr>
      <vt:lpstr>表五</vt:lpstr>
      <vt:lpstr>表三!Print_Area</vt:lpstr>
      <vt:lpstr>表四!Print_Area</vt:lpstr>
      <vt:lpstr>封面!Print_Area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天 晴</cp:lastModifiedBy>
  <cp:lastPrinted>2024-12-20T17:04:16Z</cp:lastPrinted>
  <dcterms:created xsi:type="dcterms:W3CDTF">2023-03-03T21:06:00Z</dcterms:created>
  <dcterms:modified xsi:type="dcterms:W3CDTF">2024-12-30T00:40:22Z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780F42C39DBA4E89B81AE635EEBB65F8</vt:lpwstr>
  </property>
  <property fmtid="{D5CDD505-2E9C-101B-9397-08002B2CF9AE}" pid="3" name="KSOProductBuildVer">
    <vt:lpwstr>2052-11.1.0.14036</vt:lpwstr>
  </property>
</Properties>
</file>