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36" activeTab="5"/>
  </bookViews>
  <sheets>
    <sheet name="2022年一般公共预算收入表" sheetId="29" r:id="rId1"/>
    <sheet name="2022年县本级一般公共预算收入预算表" sheetId="26" r:id="rId2"/>
    <sheet name="2022年一般公共预算支出表" sheetId="30" r:id="rId3"/>
    <sheet name="2022年县本级一般公共预算支出预算表" sheetId="28" r:id="rId4"/>
    <sheet name="2022年一般公共预算本级基本支出预算表" sheetId="31" r:id="rId5"/>
    <sheet name="2022一般公共预算税收返还和转移支付表" sheetId="32" r:id="rId6"/>
    <sheet name="2022年政府一般债务限额和余额情况表" sheetId="33" r:id="rId7"/>
    <sheet name="社旗县2022年政府性基金收入预算表" sheetId="34" r:id="rId8"/>
    <sheet name="社旗县2022年政府性基金支出预算表" sheetId="27" r:id="rId9"/>
    <sheet name="2022年政府性基金本级支出表" sheetId="35" r:id="rId10"/>
    <sheet name="2022年政府性基金预算转移支付表" sheetId="36" r:id="rId11"/>
    <sheet name="2022年政府专项债务限额和余额情况表" sheetId="37" r:id="rId12"/>
    <sheet name="2022国有资本 经营收入表" sheetId="38" r:id="rId13"/>
    <sheet name="2022国有资本经营支出表" sheetId="39" r:id="rId14"/>
    <sheet name="2022县本级国有资本经营支出表 " sheetId="42" r:id="rId15"/>
    <sheet name="2022国有资本经营转移支付预算表" sheetId="43" r:id="rId16"/>
    <sheet name="2022年社保基金收入预算表" sheetId="7" r:id="rId17"/>
    <sheet name="2022年社保基金支出预算表" sheetId="44" r:id="rId18"/>
    <sheet name="2022年三公经费表" sheetId="45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0" hidden="1">'2022年一般公共预算收入表'!$A$6:$G$74</definedName>
    <definedName name="_xlnm._FilterDatabase" localSheetId="2" hidden="1">'2022年一般公共预算支出表'!$A$6:$G$18</definedName>
    <definedName name="_xlnm._FilterDatabase" localSheetId="5" hidden="1">'2022一般公共预算税收返还和转移支付表'!$A$6:$G$72</definedName>
    <definedName name="\a" localSheetId="8">#REF!</definedName>
    <definedName name="\a">#REF!</definedName>
    <definedName name="\d" localSheetId="3">#REF!</definedName>
    <definedName name="\d">#REF!</definedName>
    <definedName name="\P" localSheetId="3">#REF!</definedName>
    <definedName name="\P">#REF!</definedName>
    <definedName name="\q" localSheetId="8">[1]国家!#REF!</definedName>
    <definedName name="\q">[1]国家!#REF!</definedName>
    <definedName name="\r" localSheetId="8">#REF!</definedName>
    <definedName name="\r">#REF!</definedName>
    <definedName name="\x" localSheetId="3">#REF!</definedName>
    <definedName name="\x">#REF!</definedName>
    <definedName name="\z" localSheetId="8">#REF!</definedName>
    <definedName name="\z">#REF!</definedName>
    <definedName name="___xlfn.COUNTIFS" hidden="1">#NAME?</definedName>
    <definedName name="__xlfn.COUNTIFS" hidden="1">#NAME?</definedName>
    <definedName name="_Fill" localSheetId="3" hidden="1">#REF!</definedName>
    <definedName name="_Fill" hidden="1">#REF!</definedName>
    <definedName name="_xlnm._FilterDatabase" localSheetId="3" hidden="1">'2022年县本级一般公共预算支出预算表'!$A$6:$E$26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Sort" localSheetId="3" hidden="1">#REF!</definedName>
    <definedName name="_Sort" hidden="1">#REF!</definedName>
    <definedName name="A" localSheetId="8">#REF!</definedName>
    <definedName name="A">#REF!</definedName>
    <definedName name="aa" localSheetId="3">#REF!</definedName>
    <definedName name="aa">#REF!</definedName>
    <definedName name="aaa" localSheetId="8">[2]中央!#REF!</definedName>
    <definedName name="aaa">[2]中央!#REF!</definedName>
    <definedName name="aaaagfdsafsd">#N/A</definedName>
    <definedName name="ABC" localSheetId="3">#REF!</definedName>
    <definedName name="ABC">#REF!</definedName>
    <definedName name="ABD" localSheetId="3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 localSheetId="8">#REF!</definedName>
    <definedName name="B">#REF!</definedName>
    <definedName name="county" localSheetId="3">#REF!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 localSheetId="8">#REF!</definedName>
    <definedName name="data">#REF!</definedName>
    <definedName name="Database" localSheetId="3" hidden="1">#REF!</definedName>
    <definedName name="Database" hidden="1">#REF!</definedName>
    <definedName name="database2" localSheetId="3">#REF!</definedName>
    <definedName name="database2">#REF!</definedName>
    <definedName name="database3" localSheetId="8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sdf" localSheetId="3">#REF!</definedName>
    <definedName name="dfsdf">#REF!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localSheetId="8">#REF!</definedName>
    <definedName name="ff">#REF!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'[3]P1012001'!$A$6:$E$117</definedName>
    <definedName name="gxxe20032">'[3]P1012001'!$A$6:$E$117</definedName>
    <definedName name="hhh" localSheetId="8">'[4]Mp-team 1'!#REF!</definedName>
    <definedName name="hhh">'[4]Mp-team 1'!#REF!</definedName>
    <definedName name="hhhh" localSheetId="3">#REF!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 localSheetId="8">#REF!</definedName>
    <definedName name="kkkk">#REF!</definedName>
    <definedName name="_xlnm.Print_Area" localSheetId="8" hidden="1">#REF!</definedName>
    <definedName name="_xlnm.Print_Area" hidden="1">#REF!</definedName>
    <definedName name="Print_Area_MI" localSheetId="3">#REF!</definedName>
    <definedName name="Print_Area_MI">#REF!</definedName>
    <definedName name="_xlnm.Print_Titles" localSheetId="3">'2022年县本级一般公共预算支出预算表'!$1:$4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" localSheetId="8">#REF!</definedName>
    <definedName name="ss">#REF!</definedName>
    <definedName name="ssfafag">#N/A</definedName>
    <definedName name="安徽" localSheetId="3">#REF!</definedName>
    <definedName name="安徽">#REF!</definedName>
    <definedName name="北京" localSheetId="3">#REF!</definedName>
    <definedName name="北京">#REF!</definedName>
    <definedName name="财政供养" localSheetId="3">#REF!</definedName>
    <definedName name="财政供养">#REF!</definedName>
    <definedName name="处室" localSheetId="3">#REF!</definedName>
    <definedName name="处室">#REF!</definedName>
    <definedName name="大多数">[5]XL4Poppy!$A$15</definedName>
    <definedName name="大连" localSheetId="3">#REF!</definedName>
    <definedName name="大连">#REF!</definedName>
    <definedName name="卩75" localSheetId="8">#REF!</definedName>
    <definedName name="卩75">#REF!</definedName>
    <definedName name="地区名称" localSheetId="3">#REF!</definedName>
    <definedName name="地区名称">#REF!</definedName>
    <definedName name="第三批">#N/A</definedName>
    <definedName name="飞过海">[6]XL4Poppy!$C$4</definedName>
    <definedName name="福建" localSheetId="3">#REF!</definedName>
    <definedName name="福建">#REF!</definedName>
    <definedName name="福建地区" localSheetId="3">#REF!</definedName>
    <definedName name="福建地区">#REF!</definedName>
    <definedName name="附表" localSheetId="3">#REF!</definedName>
    <definedName name="附表">#REF!</definedName>
    <definedName name="广东" localSheetId="3">#REF!</definedName>
    <definedName name="广东">#REF!</definedName>
    <definedName name="广东地区" localSheetId="3">#REF!</definedName>
    <definedName name="广东地区">#REF!</definedName>
    <definedName name="广西" localSheetId="3">#REF!</definedName>
    <definedName name="广西">#REF!</definedName>
    <definedName name="贵州" localSheetId="3">#REF!</definedName>
    <definedName name="贵州">#REF!</definedName>
    <definedName name="还有" localSheetId="3">#REF!</definedName>
    <definedName name="还有">#REF!</definedName>
    <definedName name="海南" localSheetId="3">#REF!</definedName>
    <definedName name="海南">#REF!</definedName>
    <definedName name="河北" localSheetId="3">#REF!</definedName>
    <definedName name="河北">#REF!</definedName>
    <definedName name="河南" localSheetId="3">#REF!</definedName>
    <definedName name="河南">#REF!</definedName>
    <definedName name="黑龙江" localSheetId="3">#REF!</definedName>
    <definedName name="黑龙江">#REF!</definedName>
    <definedName name="湖北" localSheetId="3">#REF!</definedName>
    <definedName name="湖北">#REF!</definedName>
    <definedName name="湖南" localSheetId="3">#REF!</definedName>
    <definedName name="湖南">#REF!</definedName>
    <definedName name="汇率" localSheetId="8">#REF!</definedName>
    <definedName name="汇率">#REF!</definedName>
    <definedName name="基金处室" localSheetId="3">#REF!</definedName>
    <definedName name="基金处室">#REF!</definedName>
    <definedName name="基金金额" localSheetId="3">#REF!</definedName>
    <definedName name="基金金额">#REF!</definedName>
    <definedName name="基金科目" localSheetId="3">#REF!</definedName>
    <definedName name="基金科目">#REF!</definedName>
    <definedName name="基金类型" localSheetId="3">#REF!</definedName>
    <definedName name="基金类型">#REF!</definedName>
    <definedName name="吉林" localSheetId="3">#REF!</definedName>
    <definedName name="吉林">#REF!</definedName>
    <definedName name="江苏" localSheetId="3">#REF!</definedName>
    <definedName name="江苏">#REF!</definedName>
    <definedName name="江西" localSheetId="3">#REF!</definedName>
    <definedName name="江西">#REF!</definedName>
    <definedName name="金额" localSheetId="3">#REF!</definedName>
    <definedName name="金额">#REF!</definedName>
    <definedName name="科目" localSheetId="3">#REF!</definedName>
    <definedName name="科目">#REF!</definedName>
    <definedName name="类型" localSheetId="3">#REF!</definedName>
    <definedName name="类型">#REF!</definedName>
    <definedName name="辽宁" localSheetId="3">#REF!</definedName>
    <definedName name="辽宁">#REF!</definedName>
    <definedName name="辽宁地区" localSheetId="3">#REF!</definedName>
    <definedName name="辽宁地区">#REF!</definedName>
    <definedName name="内蒙" localSheetId="3">#REF!</definedName>
    <definedName name="内蒙">#REF!</definedName>
    <definedName name="宁波" localSheetId="3">#REF!</definedName>
    <definedName name="宁波">#REF!</definedName>
    <definedName name="宁夏" localSheetId="3">#REF!</definedName>
    <definedName name="宁夏">#REF!</definedName>
    <definedName name="青岛" localSheetId="3">#REF!</definedName>
    <definedName name="青岛">#REF!</definedName>
    <definedName name="青海" localSheetId="3">#REF!</definedName>
    <definedName name="青海">#REF!</definedName>
    <definedName name="全额差额比例" localSheetId="8">'[7]C01-1'!#REF!</definedName>
    <definedName name="全额差额比例">'[7]C01-1'!#REF!</definedName>
    <definedName name="全国收入累计">#N/A</definedName>
    <definedName name="厦门" localSheetId="3">#REF!</definedName>
    <definedName name="厦门">#REF!</definedName>
    <definedName name="山东" localSheetId="3">#REF!</definedName>
    <definedName name="山东">#REF!</definedName>
    <definedName name="山东地区" localSheetId="3">#REF!</definedName>
    <definedName name="山东地区">#REF!</definedName>
    <definedName name="山西" localSheetId="3">#REF!</definedName>
    <definedName name="山西">#REF!</definedName>
    <definedName name="陕西" localSheetId="3">#REF!</definedName>
    <definedName name="陕西">#REF!</definedName>
    <definedName name="上海" localSheetId="3">#REF!</definedName>
    <definedName name="上海">#REF!</definedName>
    <definedName name="深圳" localSheetId="3">#REF!</definedName>
    <definedName name="深圳">#REF!</definedName>
    <definedName name="生产列1" localSheetId="8">#REF!</definedName>
    <definedName name="生产列1">#REF!</definedName>
    <definedName name="生产列11" localSheetId="8">#REF!</definedName>
    <definedName name="生产列11">#REF!</definedName>
    <definedName name="生产列15" localSheetId="8">#REF!</definedName>
    <definedName name="生产列15">#REF!</definedName>
    <definedName name="生产列16" localSheetId="8">#REF!</definedName>
    <definedName name="生产列16">#REF!</definedName>
    <definedName name="生产列17" localSheetId="8">#REF!</definedName>
    <definedName name="生产列17">#REF!</definedName>
    <definedName name="生产列19" localSheetId="8">#REF!</definedName>
    <definedName name="生产列19">#REF!</definedName>
    <definedName name="生产列2" localSheetId="8">#REF!</definedName>
    <definedName name="生产列2">#REF!</definedName>
    <definedName name="生产列20" localSheetId="8">#REF!</definedName>
    <definedName name="生产列20">#REF!</definedName>
    <definedName name="生产列3" localSheetId="8">#REF!</definedName>
    <definedName name="生产列3">#REF!</definedName>
    <definedName name="生产列4" localSheetId="8">#REF!</definedName>
    <definedName name="生产列4">#REF!</definedName>
    <definedName name="生产列5" localSheetId="8">#REF!</definedName>
    <definedName name="生产列5">#REF!</definedName>
    <definedName name="生产列6" localSheetId="8">#REF!</definedName>
    <definedName name="生产列6">#REF!</definedName>
    <definedName name="生产列7" localSheetId="8">#REF!</definedName>
    <definedName name="生产列7">#REF!</definedName>
    <definedName name="生产列8" localSheetId="8">#REF!</definedName>
    <definedName name="生产列8">#REF!</definedName>
    <definedName name="生产列9" localSheetId="8">#REF!</definedName>
    <definedName name="生产列9">#REF!</definedName>
    <definedName name="生产期" localSheetId="8">#REF!</definedName>
    <definedName name="生产期">#REF!</definedName>
    <definedName name="生产期1" localSheetId="8">#REF!</definedName>
    <definedName name="生产期1">#REF!</definedName>
    <definedName name="生产期11" localSheetId="8">#REF!</definedName>
    <definedName name="生产期11">#REF!</definedName>
    <definedName name="生产期123" localSheetId="8">#REF!</definedName>
    <definedName name="生产期123">#REF!</definedName>
    <definedName name="生产期15" localSheetId="8">#REF!</definedName>
    <definedName name="生产期15">#REF!</definedName>
    <definedName name="生产期16" localSheetId="8">#REF!</definedName>
    <definedName name="生产期16">#REF!</definedName>
    <definedName name="生产期17" localSheetId="8">#REF!</definedName>
    <definedName name="生产期17">#REF!</definedName>
    <definedName name="生产期19" localSheetId="8">#REF!</definedName>
    <definedName name="生产期19">#REF!</definedName>
    <definedName name="生产期2" localSheetId="8">#REF!</definedName>
    <definedName name="生产期2">#REF!</definedName>
    <definedName name="生产期20" localSheetId="8">#REF!</definedName>
    <definedName name="生产期20">#REF!</definedName>
    <definedName name="生产期3" localSheetId="8">#REF!</definedName>
    <definedName name="生产期3">#REF!</definedName>
    <definedName name="生产期4" localSheetId="8">#REF!</definedName>
    <definedName name="生产期4">#REF!</definedName>
    <definedName name="生产期5" localSheetId="8">#REF!</definedName>
    <definedName name="生产期5">#REF!</definedName>
    <definedName name="生产期6" localSheetId="8">#REF!</definedName>
    <definedName name="生产期6">#REF!</definedName>
    <definedName name="生产期7" localSheetId="8">#REF!</definedName>
    <definedName name="生产期7">#REF!</definedName>
    <definedName name="生产期8" localSheetId="8">#REF!</definedName>
    <definedName name="生产期8">#REF!</definedName>
    <definedName name="生产期9" localSheetId="8">#REF!</definedName>
    <definedName name="生产期9">#REF!</definedName>
    <definedName name="省级">#N/A</definedName>
    <definedName name="四川" localSheetId="3">#REF!</definedName>
    <definedName name="四川">#REF!</definedName>
    <definedName name="四季度" localSheetId="8">'[8]C01-1'!#REF!</definedName>
    <definedName name="四季度">'[8]C01-1'!#REF!</definedName>
    <definedName name="天津" localSheetId="3">#REF!</definedName>
    <definedName name="天津">#REF!</definedName>
    <definedName name="位次d" localSheetId="8">[9]四月份月报!#REF!</definedName>
    <definedName name="位次d">[9]四月份月报!#REF!</definedName>
    <definedName name="西藏" localSheetId="3">#REF!</definedName>
    <definedName name="西藏">#REF!</definedName>
    <definedName name="新疆" localSheetId="3">#REF!</definedName>
    <definedName name="新疆">#REF!</definedName>
    <definedName name="性别" localSheetId="3">[10]基础编码!$H$2:$H$3</definedName>
    <definedName name="性别">[11]基础编码!$H$2:$H$3</definedName>
    <definedName name="学历" localSheetId="3">[10]基础编码!$S$2:$S$9</definedName>
    <definedName name="学历">[11]基础编码!$S$2:$S$9</definedName>
    <definedName name="云南" localSheetId="3">#REF!</definedName>
    <definedName name="云南">#REF!</definedName>
    <definedName name="浙江" localSheetId="3">#REF!</definedName>
    <definedName name="浙江">#REF!</definedName>
    <definedName name="浙江地区" localSheetId="3">#REF!</definedName>
    <definedName name="浙江地区">#REF!</definedName>
    <definedName name="支出">'[12]P1012001'!$A$6:$E$117</definedName>
    <definedName name="重庆" localSheetId="3">#REF!</definedName>
    <definedName name="重庆">#REF!</definedName>
    <definedName name="전" localSheetId="3">#REF!</definedName>
    <definedName name="전">#REF!</definedName>
    <definedName name="주택사업본부" localSheetId="3">#REF!</definedName>
    <definedName name="주택사업본부">#REF!</definedName>
    <definedName name="철구사업본부" localSheetId="3">#REF!</definedName>
    <definedName name="철구사업본부">#REF!</definedName>
    <definedName name="地区名称" localSheetId="0">#REF!</definedName>
    <definedName name="_xlnm.Print_Titles" localSheetId="0">'2022年一般公共预算收入表'!$A$2:$IO$6</definedName>
    <definedName name="地区名称" localSheetId="2">#REF!</definedName>
    <definedName name="_xlnm.Print_Titles" localSheetId="2">'2022年一般公共预算支出表'!$A$2:$IO$6</definedName>
    <definedName name="\a" localSheetId="4">#REF!</definedName>
    <definedName name="\d" localSheetId="4">#REF!</definedName>
    <definedName name="\P" localSheetId="4">#REF!</definedName>
    <definedName name="\q" localSheetId="4">[1]国家!#REF!</definedName>
    <definedName name="\r" localSheetId="4">#REF!</definedName>
    <definedName name="\x" localSheetId="4">#REF!</definedName>
    <definedName name="\z" localSheetId="4">#REF!</definedName>
    <definedName name="_Fill" localSheetId="4" hidden="1">#REF!</definedName>
    <definedName name="_Key1" localSheetId="4" hidden="1">#REF!</definedName>
    <definedName name="_Sort" localSheetId="4" hidden="1">#REF!</definedName>
    <definedName name="A" localSheetId="4">#REF!</definedName>
    <definedName name="aa" localSheetId="4">#REF!</definedName>
    <definedName name="aaa" localSheetId="4">[2]中央!#REF!</definedName>
    <definedName name="ABC" localSheetId="4">#REF!</definedName>
    <definedName name="ABD" localSheetId="4">#REF!</definedName>
    <definedName name="B" localSheetId="4">#REF!</definedName>
    <definedName name="county" localSheetId="4">#REF!</definedName>
    <definedName name="data" localSheetId="4">#REF!</definedName>
    <definedName name="Database" localSheetId="4" hidden="1">#REF!</definedName>
    <definedName name="database2" localSheetId="4">#REF!</definedName>
    <definedName name="database3" localSheetId="4">#REF!</definedName>
    <definedName name="dfsdf" localSheetId="4">#REF!</definedName>
    <definedName name="ff" localSheetId="4">#REF!</definedName>
    <definedName name="hhh" localSheetId="4">'[4]Mp-team 1'!#REF!</definedName>
    <definedName name="hhhh" localSheetId="4">#REF!</definedName>
    <definedName name="kkkk" localSheetId="4">#REF!</definedName>
    <definedName name="_xlnm.Print_Area" localSheetId="4" hidden="1">#REF!</definedName>
    <definedName name="Print_Area_MI" localSheetId="4">#REF!</definedName>
    <definedName name="ss" localSheetId="4">#REF!</definedName>
    <definedName name="安徽" localSheetId="4">#REF!</definedName>
    <definedName name="北京" localSheetId="4">#REF!</definedName>
    <definedName name="财政供养" localSheetId="4">#REF!</definedName>
    <definedName name="处室" localSheetId="4">#REF!</definedName>
    <definedName name="大连" localSheetId="4">#REF!</definedName>
    <definedName name="卩75" localSheetId="4">#REF!</definedName>
    <definedName name="地区名称" localSheetId="4">#REF!</definedName>
    <definedName name="福建" localSheetId="4">#REF!</definedName>
    <definedName name="福建地区" localSheetId="4">#REF!</definedName>
    <definedName name="附表" localSheetId="4">#REF!</definedName>
    <definedName name="广东" localSheetId="4">#REF!</definedName>
    <definedName name="广东地区" localSheetId="4">#REF!</definedName>
    <definedName name="广西" localSheetId="4">#REF!</definedName>
    <definedName name="贵州" localSheetId="4">#REF!</definedName>
    <definedName name="还有" localSheetId="4">#REF!</definedName>
    <definedName name="海南" localSheetId="4">#REF!</definedName>
    <definedName name="河北" localSheetId="4">#REF!</definedName>
    <definedName name="河南" localSheetId="4">#REF!</definedName>
    <definedName name="黑龙江" localSheetId="4">#REF!</definedName>
    <definedName name="湖北" localSheetId="4">#REF!</definedName>
    <definedName name="湖南" localSheetId="4">#REF!</definedName>
    <definedName name="汇率" localSheetId="4">#REF!</definedName>
    <definedName name="基金处室" localSheetId="4">#REF!</definedName>
    <definedName name="基金金额" localSheetId="4">#REF!</definedName>
    <definedName name="基金科目" localSheetId="4">#REF!</definedName>
    <definedName name="基金类型" localSheetId="4">#REF!</definedName>
    <definedName name="吉林" localSheetId="4">#REF!</definedName>
    <definedName name="江苏" localSheetId="4">#REF!</definedName>
    <definedName name="江西" localSheetId="4">#REF!</definedName>
    <definedName name="金额" localSheetId="4">#REF!</definedName>
    <definedName name="科目" localSheetId="4">#REF!</definedName>
    <definedName name="类型" localSheetId="4">#REF!</definedName>
    <definedName name="辽宁" localSheetId="4">#REF!</definedName>
    <definedName name="辽宁地区" localSheetId="4">#REF!</definedName>
    <definedName name="内蒙" localSheetId="4">#REF!</definedName>
    <definedName name="宁波" localSheetId="4">#REF!</definedName>
    <definedName name="宁夏" localSheetId="4">#REF!</definedName>
    <definedName name="青岛" localSheetId="4">#REF!</definedName>
    <definedName name="青海" localSheetId="4">#REF!</definedName>
    <definedName name="全额差额比例" localSheetId="4">'[7]C01-1'!#REF!</definedName>
    <definedName name="厦门" localSheetId="4">#REF!</definedName>
    <definedName name="山东" localSheetId="4">#REF!</definedName>
    <definedName name="山东地区" localSheetId="4">#REF!</definedName>
    <definedName name="山西" localSheetId="4">#REF!</definedName>
    <definedName name="陕西" localSheetId="4">#REF!</definedName>
    <definedName name="上海" localSheetId="4">#REF!</definedName>
    <definedName name="深圳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23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四川" localSheetId="4">#REF!</definedName>
    <definedName name="四季度" localSheetId="4">'[8]C01-1'!#REF!</definedName>
    <definedName name="天津" localSheetId="4">#REF!</definedName>
    <definedName name="位次d" localSheetId="4">[9]四月份月报!#REF!</definedName>
    <definedName name="西藏" localSheetId="4">#REF!</definedName>
    <definedName name="新疆" localSheetId="4">#REF!</definedName>
    <definedName name="性别" localSheetId="4">[14]基础编码!$H$2:$H$3</definedName>
    <definedName name="学历" localSheetId="4">[14]基础编码!$S$2:$S$9</definedName>
    <definedName name="云南" localSheetId="4">#REF!</definedName>
    <definedName name="浙江" localSheetId="4">#REF!</definedName>
    <definedName name="浙江地区" localSheetId="4">#REF!</definedName>
    <definedName name="重庆" localSheetId="4">#REF!</definedName>
    <definedName name="전" localSheetId="4">#REF!</definedName>
    <definedName name="주택사업본부" localSheetId="4">#REF!</definedName>
    <definedName name="철구사업본부" localSheetId="4">#REF!</definedName>
    <definedName name="地区名称" localSheetId="5">#REF!</definedName>
    <definedName name="_xlnm.Print_Titles" localSheetId="5">'2022一般公共预算税收返还和转移支付表'!$A$2:$IO$6</definedName>
    <definedName name="\a" localSheetId="6">#REF!</definedName>
    <definedName name="\d" localSheetId="6">#REF!</definedName>
    <definedName name="\P" localSheetId="6">#REF!</definedName>
    <definedName name="\q" localSheetId="6">[1]国家!#REF!</definedName>
    <definedName name="\r" localSheetId="6">#REF!</definedName>
    <definedName name="\x" localSheetId="6">#REF!</definedName>
    <definedName name="\z" localSheetId="6">#REF!</definedName>
    <definedName name="_Fill" localSheetId="6" hidden="1">#REF!</definedName>
    <definedName name="_Key1" localSheetId="6" hidden="1">#REF!</definedName>
    <definedName name="_Sort" localSheetId="6" hidden="1">#REF!</definedName>
    <definedName name="A" localSheetId="6">#REF!</definedName>
    <definedName name="aa" localSheetId="6">#REF!</definedName>
    <definedName name="aaa" localSheetId="6">[2]中央!#REF!</definedName>
    <definedName name="ABC" localSheetId="6">#REF!</definedName>
    <definedName name="ABD" localSheetId="6">#REF!</definedName>
    <definedName name="B" localSheetId="6">#REF!</definedName>
    <definedName name="county" localSheetId="6">#REF!</definedName>
    <definedName name="data" localSheetId="6">#REF!</definedName>
    <definedName name="Database" localSheetId="6" hidden="1">#REF!</definedName>
    <definedName name="database2" localSheetId="6">#REF!</definedName>
    <definedName name="database3" localSheetId="6">#REF!</definedName>
    <definedName name="dfsdf" localSheetId="6">#REF!</definedName>
    <definedName name="ff" localSheetId="6">#REF!</definedName>
    <definedName name="hhh" localSheetId="6">'[4]Mp-team 1'!#REF!</definedName>
    <definedName name="hhhh" localSheetId="6">#REF!</definedName>
    <definedName name="kkkk" localSheetId="6">#REF!</definedName>
    <definedName name="_xlnm.Print_Area" localSheetId="6" hidden="1">#REF!</definedName>
    <definedName name="Print_Area_MI" localSheetId="6">#REF!</definedName>
    <definedName name="ss" localSheetId="6">#REF!</definedName>
    <definedName name="安徽" localSheetId="6">#REF!</definedName>
    <definedName name="北京" localSheetId="6">#REF!</definedName>
    <definedName name="财政供养" localSheetId="6">#REF!</definedName>
    <definedName name="处室" localSheetId="6">#REF!</definedName>
    <definedName name="大连" localSheetId="6">#REF!</definedName>
    <definedName name="卩75" localSheetId="6">#REF!</definedName>
    <definedName name="地区名称" localSheetId="6">#REF!</definedName>
    <definedName name="福建" localSheetId="6">#REF!</definedName>
    <definedName name="福建地区" localSheetId="6">#REF!</definedName>
    <definedName name="附表" localSheetId="6">#REF!</definedName>
    <definedName name="广东" localSheetId="6">#REF!</definedName>
    <definedName name="广东地区" localSheetId="6">#REF!</definedName>
    <definedName name="广西" localSheetId="6">#REF!</definedName>
    <definedName name="贵州" localSheetId="6">#REF!</definedName>
    <definedName name="还有" localSheetId="6">#REF!</definedName>
    <definedName name="海南" localSheetId="6">#REF!</definedName>
    <definedName name="河北" localSheetId="6">#REF!</definedName>
    <definedName name="河南" localSheetId="6">#REF!</definedName>
    <definedName name="黑龙江" localSheetId="6">#REF!</definedName>
    <definedName name="湖北" localSheetId="6">#REF!</definedName>
    <definedName name="湖南" localSheetId="6">#REF!</definedName>
    <definedName name="汇率" localSheetId="6">#REF!</definedName>
    <definedName name="基金处室" localSheetId="6">#REF!</definedName>
    <definedName name="基金金额" localSheetId="6">#REF!</definedName>
    <definedName name="基金科目" localSheetId="6">#REF!</definedName>
    <definedName name="基金类型" localSheetId="6">#REF!</definedName>
    <definedName name="吉林" localSheetId="6">#REF!</definedName>
    <definedName name="江苏" localSheetId="6">#REF!</definedName>
    <definedName name="江西" localSheetId="6">#REF!</definedName>
    <definedName name="金额" localSheetId="6">#REF!</definedName>
    <definedName name="科目" localSheetId="6">#REF!</definedName>
    <definedName name="类型" localSheetId="6">#REF!</definedName>
    <definedName name="辽宁" localSheetId="6">#REF!</definedName>
    <definedName name="辽宁地区" localSheetId="6">#REF!</definedName>
    <definedName name="内蒙" localSheetId="6">#REF!</definedName>
    <definedName name="宁波" localSheetId="6">#REF!</definedName>
    <definedName name="宁夏" localSheetId="6">#REF!</definedName>
    <definedName name="青岛" localSheetId="6">#REF!</definedName>
    <definedName name="青海" localSheetId="6">#REF!</definedName>
    <definedName name="全额差额比例" localSheetId="6">'[7]C01-1'!#REF!</definedName>
    <definedName name="厦门" localSheetId="6">#REF!</definedName>
    <definedName name="山东" localSheetId="6">#REF!</definedName>
    <definedName name="山东地区" localSheetId="6">#REF!</definedName>
    <definedName name="山西" localSheetId="6">#REF!</definedName>
    <definedName name="陕西" localSheetId="6">#REF!</definedName>
    <definedName name="上海" localSheetId="6">#REF!</definedName>
    <definedName name="深圳" localSheetId="6">#REF!</definedName>
    <definedName name="生产列1" localSheetId="6">#REF!</definedName>
    <definedName name="生产列11" localSheetId="6">#REF!</definedName>
    <definedName name="生产列15" localSheetId="6">#REF!</definedName>
    <definedName name="生产列16" localSheetId="6">#REF!</definedName>
    <definedName name="生产列17" localSheetId="6">#REF!</definedName>
    <definedName name="生产列19" localSheetId="6">#REF!</definedName>
    <definedName name="生产列2" localSheetId="6">#REF!</definedName>
    <definedName name="生产列20" localSheetId="6">#REF!</definedName>
    <definedName name="生产列3" localSheetId="6">#REF!</definedName>
    <definedName name="生产列4" localSheetId="6">#REF!</definedName>
    <definedName name="生产列5" localSheetId="6">#REF!</definedName>
    <definedName name="生产列6" localSheetId="6">#REF!</definedName>
    <definedName name="生产列7" localSheetId="6">#REF!</definedName>
    <definedName name="生产列8" localSheetId="6">#REF!</definedName>
    <definedName name="生产列9" localSheetId="6">#REF!</definedName>
    <definedName name="生产期" localSheetId="6">#REF!</definedName>
    <definedName name="生产期1" localSheetId="6">#REF!</definedName>
    <definedName name="生产期11" localSheetId="6">#REF!</definedName>
    <definedName name="生产期123" localSheetId="6">#REF!</definedName>
    <definedName name="生产期15" localSheetId="6">#REF!</definedName>
    <definedName name="生产期16" localSheetId="6">#REF!</definedName>
    <definedName name="生产期17" localSheetId="6">#REF!</definedName>
    <definedName name="生产期19" localSheetId="6">#REF!</definedName>
    <definedName name="生产期2" localSheetId="6">#REF!</definedName>
    <definedName name="生产期20" localSheetId="6">#REF!</definedName>
    <definedName name="生产期3" localSheetId="6">#REF!</definedName>
    <definedName name="生产期4" localSheetId="6">#REF!</definedName>
    <definedName name="生产期5" localSheetId="6">#REF!</definedName>
    <definedName name="生产期6" localSheetId="6">#REF!</definedName>
    <definedName name="生产期7" localSheetId="6">#REF!</definedName>
    <definedName name="生产期8" localSheetId="6">#REF!</definedName>
    <definedName name="生产期9" localSheetId="6">#REF!</definedName>
    <definedName name="四川" localSheetId="6">#REF!</definedName>
    <definedName name="四季度" localSheetId="6">'[8]C01-1'!#REF!</definedName>
    <definedName name="天津" localSheetId="6">#REF!</definedName>
    <definedName name="位次d" localSheetId="6">[9]四月份月报!#REF!</definedName>
    <definedName name="西藏" localSheetId="6">#REF!</definedName>
    <definedName name="新疆" localSheetId="6">#REF!</definedName>
    <definedName name="性别" localSheetId="6">[14]基础编码!$H$2:$H$3</definedName>
    <definedName name="学历" localSheetId="6">[14]基础编码!$S$2:$S$9</definedName>
    <definedName name="云南" localSheetId="6">#REF!</definedName>
    <definedName name="浙江" localSheetId="6">#REF!</definedName>
    <definedName name="浙江地区" localSheetId="6">#REF!</definedName>
    <definedName name="重庆" localSheetId="6">#REF!</definedName>
    <definedName name="전" localSheetId="6">#REF!</definedName>
    <definedName name="주택사업본부" localSheetId="6">#REF!</definedName>
    <definedName name="철구사업본부" localSheetId="6">#REF!</definedName>
    <definedName name="\a" localSheetId="7">#REF!</definedName>
    <definedName name="\q" localSheetId="7">[1]国家!#REF!</definedName>
    <definedName name="\r" localSheetId="7">#REF!</definedName>
    <definedName name="\z" localSheetId="7">#REF!</definedName>
    <definedName name="A" localSheetId="7">#REF!</definedName>
    <definedName name="aaa" localSheetId="7">[2]中央!#REF!</definedName>
    <definedName name="B" localSheetId="7">#REF!</definedName>
    <definedName name="data" localSheetId="7">#REF!</definedName>
    <definedName name="database3" localSheetId="7">#REF!</definedName>
    <definedName name="ff" localSheetId="7">#REF!</definedName>
    <definedName name="hhh" localSheetId="7">'[4]Mp-team 1'!#REF!</definedName>
    <definedName name="kkkk" localSheetId="7">#REF!</definedName>
    <definedName name="_xlnm.Print_Area" localSheetId="7" hidden="1">#REF!</definedName>
    <definedName name="ss" localSheetId="7">#REF!</definedName>
    <definedName name="卩75" localSheetId="7">#REF!</definedName>
    <definedName name="汇率" localSheetId="7">#REF!</definedName>
    <definedName name="全额差额比例" localSheetId="7">'[7]C01-1'!#REF!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23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四季度" localSheetId="7">'[8]C01-1'!#REF!</definedName>
    <definedName name="位次d" localSheetId="7">[9]四月份月报!#REF!</definedName>
    <definedName name="\a" localSheetId="9">#REF!</definedName>
    <definedName name="\q" localSheetId="9">[1]国家!#REF!</definedName>
    <definedName name="\r" localSheetId="9">#REF!</definedName>
    <definedName name="\z" localSheetId="9">#REF!</definedName>
    <definedName name="A" localSheetId="9">#REF!</definedName>
    <definedName name="aaa" localSheetId="9">[2]中央!#REF!</definedName>
    <definedName name="B" localSheetId="9">#REF!</definedName>
    <definedName name="data" localSheetId="9">#REF!</definedName>
    <definedName name="database3" localSheetId="9">#REF!</definedName>
    <definedName name="ff" localSheetId="9">#REF!</definedName>
    <definedName name="hhh" localSheetId="9">'[4]Mp-team 1'!#REF!</definedName>
    <definedName name="kkkk" localSheetId="9">#REF!</definedName>
    <definedName name="_xlnm.Print_Area" localSheetId="9" hidden="1">#REF!</definedName>
    <definedName name="ss" localSheetId="9">#REF!</definedName>
    <definedName name="卩75" localSheetId="9">#REF!</definedName>
    <definedName name="汇率" localSheetId="9">#REF!</definedName>
    <definedName name="全额差额比例" localSheetId="9">'[7]C01-1'!#REF!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23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四季度" localSheetId="9">'[8]C01-1'!#REF!</definedName>
    <definedName name="位次d" localSheetId="9">[9]四月份月报!#REF!</definedName>
    <definedName name="\a" localSheetId="10">#REF!</definedName>
    <definedName name="\d" localSheetId="10">#REF!</definedName>
    <definedName name="\P" localSheetId="10">#REF!</definedName>
    <definedName name="\q" localSheetId="10">[1]国家!#REF!</definedName>
    <definedName name="\r" localSheetId="10">#REF!</definedName>
    <definedName name="\x" localSheetId="10">#REF!</definedName>
    <definedName name="\z" localSheetId="10">#REF!</definedName>
    <definedName name="_Fill" localSheetId="10" hidden="1">#REF!</definedName>
    <definedName name="_Key1" localSheetId="10" hidden="1">#REF!</definedName>
    <definedName name="_Sort" localSheetId="10" hidden="1">#REF!</definedName>
    <definedName name="A" localSheetId="10">#REF!</definedName>
    <definedName name="aa" localSheetId="10">#REF!</definedName>
    <definedName name="aaa" localSheetId="10">[2]中央!#REF!</definedName>
    <definedName name="ABC" localSheetId="10">#REF!</definedName>
    <definedName name="ABD" localSheetId="10">#REF!</definedName>
    <definedName name="B" localSheetId="10">#REF!</definedName>
    <definedName name="county" localSheetId="10">#REF!</definedName>
    <definedName name="data" localSheetId="10">#REF!</definedName>
    <definedName name="Database" localSheetId="10" hidden="1">#REF!</definedName>
    <definedName name="database2" localSheetId="10">#REF!</definedName>
    <definedName name="database3" localSheetId="10">#REF!</definedName>
    <definedName name="dfsdf" localSheetId="10">#REF!</definedName>
    <definedName name="ff" localSheetId="10">#REF!</definedName>
    <definedName name="hhh" localSheetId="10">'[4]Mp-team 1'!#REF!</definedName>
    <definedName name="hhhh" localSheetId="10">#REF!</definedName>
    <definedName name="kkkk" localSheetId="10">#REF!</definedName>
    <definedName name="_xlnm.Print_Area" localSheetId="10" hidden="1">#REF!</definedName>
    <definedName name="Print_Area_MI" localSheetId="10">#REF!</definedName>
    <definedName name="ss" localSheetId="10">#REF!</definedName>
    <definedName name="安徽" localSheetId="10">#REF!</definedName>
    <definedName name="北京" localSheetId="10">#REF!</definedName>
    <definedName name="财政供养" localSheetId="10">#REF!</definedName>
    <definedName name="处室" localSheetId="10">#REF!</definedName>
    <definedName name="大连" localSheetId="10">#REF!</definedName>
    <definedName name="卩75" localSheetId="10">#REF!</definedName>
    <definedName name="地区名称" localSheetId="10">#REF!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还有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汇率" localSheetId="10">#REF!</definedName>
    <definedName name="基金处室" localSheetId="10">#REF!</definedName>
    <definedName name="基金金额" localSheetId="10">#REF!</definedName>
    <definedName name="基金科目" localSheetId="10">#REF!</definedName>
    <definedName name="基金类型" localSheetId="10">#REF!</definedName>
    <definedName name="吉林" localSheetId="10">#REF!</definedName>
    <definedName name="江苏" localSheetId="10">#REF!</definedName>
    <definedName name="江西" localSheetId="10">#REF!</definedName>
    <definedName name="金额" localSheetId="10">#REF!</definedName>
    <definedName name="科目" localSheetId="10">#REF!</definedName>
    <definedName name="类型" localSheetId="10">#REF!</definedName>
    <definedName name="辽宁" localSheetId="10">#REF!</definedName>
    <definedName name="辽宁地区" localSheetId="10">#REF!</definedName>
    <definedName name="内蒙" localSheetId="10">#REF!</definedName>
    <definedName name="宁波" localSheetId="10">#REF!</definedName>
    <definedName name="宁夏" localSheetId="10">#REF!</definedName>
    <definedName name="青岛" localSheetId="10">#REF!</definedName>
    <definedName name="青海" localSheetId="10">#REF!</definedName>
    <definedName name="全额差额比例" localSheetId="10">'[7]C01-1'!#REF!</definedName>
    <definedName name="厦门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23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四川" localSheetId="10">#REF!</definedName>
    <definedName name="四季度" localSheetId="10">'[8]C01-1'!#REF!</definedName>
    <definedName name="天津" localSheetId="10">#REF!</definedName>
    <definedName name="位次d" localSheetId="10">[9]四月份月报!#REF!</definedName>
    <definedName name="西藏" localSheetId="10">#REF!</definedName>
    <definedName name="新疆" localSheetId="10">#REF!</definedName>
    <definedName name="性别" localSheetId="10">[14]基础编码!$H$2:$H$3</definedName>
    <definedName name="学历" localSheetId="10">[14]基础编码!$S$2:$S$9</definedName>
    <definedName name="云南" localSheetId="10">#REF!</definedName>
    <definedName name="浙江" localSheetId="10">#REF!</definedName>
    <definedName name="浙江地区" localSheetId="10">#REF!</definedName>
    <definedName name="重庆" localSheetId="10">#REF!</definedName>
    <definedName name="전" localSheetId="10">#REF!</definedName>
    <definedName name="주택사업본부" localSheetId="10">#REF!</definedName>
    <definedName name="철구사업본부" localSheetId="10">#REF!</definedName>
    <definedName name="\a" localSheetId="11">#REF!</definedName>
    <definedName name="\d" localSheetId="11">#REF!</definedName>
    <definedName name="\P" localSheetId="11">#REF!</definedName>
    <definedName name="\q" localSheetId="11">[1]国家!#REF!</definedName>
    <definedName name="\r" localSheetId="11">#REF!</definedName>
    <definedName name="\x" localSheetId="11">#REF!</definedName>
    <definedName name="\z" localSheetId="11">#REF!</definedName>
    <definedName name="_Fill" localSheetId="11" hidden="1">#REF!</definedName>
    <definedName name="_Key1" localSheetId="11" hidden="1">#REF!</definedName>
    <definedName name="_Sort" localSheetId="11" hidden="1">#REF!</definedName>
    <definedName name="A" localSheetId="11">#REF!</definedName>
    <definedName name="aa" localSheetId="11">#REF!</definedName>
    <definedName name="aaa" localSheetId="11">[2]中央!#REF!</definedName>
    <definedName name="ABC" localSheetId="11">#REF!</definedName>
    <definedName name="ABD" localSheetId="11">#REF!</definedName>
    <definedName name="B" localSheetId="11">#REF!</definedName>
    <definedName name="county" localSheetId="11">#REF!</definedName>
    <definedName name="data" localSheetId="11">#REF!</definedName>
    <definedName name="Database" localSheetId="11" hidden="1">#REF!</definedName>
    <definedName name="database2" localSheetId="11">#REF!</definedName>
    <definedName name="database3" localSheetId="11">#REF!</definedName>
    <definedName name="dfsdf" localSheetId="11">#REF!</definedName>
    <definedName name="ff" localSheetId="11">#REF!</definedName>
    <definedName name="hhh" localSheetId="11">'[4]Mp-team 1'!#REF!</definedName>
    <definedName name="hhhh" localSheetId="11">#REF!</definedName>
    <definedName name="kkkk" localSheetId="11">#REF!</definedName>
    <definedName name="_xlnm.Print_Area" localSheetId="11" hidden="1">#REF!</definedName>
    <definedName name="Print_Area_MI" localSheetId="11">#REF!</definedName>
    <definedName name="ss" localSheetId="11">#REF!</definedName>
    <definedName name="安徽" localSheetId="11">#REF!</definedName>
    <definedName name="北京" localSheetId="11">#REF!</definedName>
    <definedName name="财政供养" localSheetId="11">#REF!</definedName>
    <definedName name="处室" localSheetId="11">#REF!</definedName>
    <definedName name="大连" localSheetId="11">#REF!</definedName>
    <definedName name="卩75" localSheetId="11">#REF!</definedName>
    <definedName name="地区名称" localSheetId="11">#REF!</definedName>
    <definedName name="福建" localSheetId="11">#REF!</definedName>
    <definedName name="福建地区" localSheetId="11">#REF!</definedName>
    <definedName name="附表" localSheetId="11">#REF!</definedName>
    <definedName name="广东" localSheetId="11">#REF!</definedName>
    <definedName name="广东地区" localSheetId="11">#REF!</definedName>
    <definedName name="广西" localSheetId="11">#REF!</definedName>
    <definedName name="贵州" localSheetId="11">#REF!</definedName>
    <definedName name="还有" localSheetId="11">#REF!</definedName>
    <definedName name="海南" localSheetId="11">#REF!</definedName>
    <definedName name="河北" localSheetId="11">#REF!</definedName>
    <definedName name="河南" localSheetId="11">#REF!</definedName>
    <definedName name="黑龙江" localSheetId="11">#REF!</definedName>
    <definedName name="湖北" localSheetId="11">#REF!</definedName>
    <definedName name="湖南" localSheetId="11">#REF!</definedName>
    <definedName name="汇率" localSheetId="11">#REF!</definedName>
    <definedName name="基金处室" localSheetId="11">#REF!</definedName>
    <definedName name="基金金额" localSheetId="11">#REF!</definedName>
    <definedName name="基金科目" localSheetId="11">#REF!</definedName>
    <definedName name="基金类型" localSheetId="11">#REF!</definedName>
    <definedName name="吉林" localSheetId="11">#REF!</definedName>
    <definedName name="江苏" localSheetId="11">#REF!</definedName>
    <definedName name="江西" localSheetId="11">#REF!</definedName>
    <definedName name="金额" localSheetId="11">#REF!</definedName>
    <definedName name="科目" localSheetId="11">#REF!</definedName>
    <definedName name="类型" localSheetId="11">#REF!</definedName>
    <definedName name="辽宁" localSheetId="11">#REF!</definedName>
    <definedName name="辽宁地区" localSheetId="11">#REF!</definedName>
    <definedName name="内蒙" localSheetId="11">#REF!</definedName>
    <definedName name="宁波" localSheetId="11">#REF!</definedName>
    <definedName name="宁夏" localSheetId="11">#REF!</definedName>
    <definedName name="青岛" localSheetId="11">#REF!</definedName>
    <definedName name="青海" localSheetId="11">#REF!</definedName>
    <definedName name="全额差额比例" localSheetId="11">'[7]C01-1'!#REF!</definedName>
    <definedName name="厦门" localSheetId="11">#REF!</definedName>
    <definedName name="山东" localSheetId="11">#REF!</definedName>
    <definedName name="山东地区" localSheetId="11">#REF!</definedName>
    <definedName name="山西" localSheetId="11">#REF!</definedName>
    <definedName name="陕西" localSheetId="11">#REF!</definedName>
    <definedName name="上海" localSheetId="11">#REF!</definedName>
    <definedName name="深圳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23" localSheetId="11">#REF!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四川" localSheetId="11">#REF!</definedName>
    <definedName name="四季度" localSheetId="11">'[8]C01-1'!#REF!</definedName>
    <definedName name="天津" localSheetId="11">#REF!</definedName>
    <definedName name="位次d" localSheetId="11">[9]四月份月报!#REF!</definedName>
    <definedName name="西藏" localSheetId="11">#REF!</definedName>
    <definedName name="新疆" localSheetId="11">#REF!</definedName>
    <definedName name="性别" localSheetId="11">[14]基础编码!$H$2:$H$3</definedName>
    <definedName name="学历" localSheetId="11">[14]基础编码!$S$2:$S$9</definedName>
    <definedName name="云南" localSheetId="11">#REF!</definedName>
    <definedName name="浙江" localSheetId="11">#REF!</definedName>
    <definedName name="浙江地区" localSheetId="11">#REF!</definedName>
    <definedName name="重庆" localSheetId="11">#REF!</definedName>
    <definedName name="전" localSheetId="11">#REF!</definedName>
    <definedName name="주택사업본부" localSheetId="11">#REF!</definedName>
    <definedName name="철구사업본부" localSheetId="11">#REF!</definedName>
    <definedName name="\a" localSheetId="15">#REF!</definedName>
    <definedName name="\d" localSheetId="15">#REF!</definedName>
    <definedName name="\P" localSheetId="15">#REF!</definedName>
    <definedName name="\q" localSheetId="15">[1]国家!#REF!</definedName>
    <definedName name="\r" localSheetId="15">#REF!</definedName>
    <definedName name="\x" localSheetId="15">#REF!</definedName>
    <definedName name="\z" localSheetId="15">#REF!</definedName>
    <definedName name="_Fill" localSheetId="15" hidden="1">#REF!</definedName>
    <definedName name="_Key1" localSheetId="15" hidden="1">#REF!</definedName>
    <definedName name="_Sort" localSheetId="15" hidden="1">#REF!</definedName>
    <definedName name="A" localSheetId="15">#REF!</definedName>
    <definedName name="aa" localSheetId="15">#REF!</definedName>
    <definedName name="aaa" localSheetId="15">[2]中央!#REF!</definedName>
    <definedName name="ABC" localSheetId="15">#REF!</definedName>
    <definedName name="ABD" localSheetId="15">#REF!</definedName>
    <definedName name="B" localSheetId="15">#REF!</definedName>
    <definedName name="county" localSheetId="15">#REF!</definedName>
    <definedName name="data" localSheetId="15">#REF!</definedName>
    <definedName name="Database" localSheetId="15" hidden="1">#REF!</definedName>
    <definedName name="database2" localSheetId="15">#REF!</definedName>
    <definedName name="database3" localSheetId="15">#REF!</definedName>
    <definedName name="dfsdf" localSheetId="15">#REF!</definedName>
    <definedName name="ff" localSheetId="15">#REF!</definedName>
    <definedName name="hhh" localSheetId="15">'[4]Mp-team 1'!#REF!</definedName>
    <definedName name="hhhh" localSheetId="15">#REF!</definedName>
    <definedName name="kkkk" localSheetId="15">#REF!</definedName>
    <definedName name="_xlnm.Print_Area" localSheetId="15" hidden="1">#REF!</definedName>
    <definedName name="Print_Area_MI" localSheetId="15">#REF!</definedName>
    <definedName name="ss" localSheetId="15">#REF!</definedName>
    <definedName name="安徽" localSheetId="15">#REF!</definedName>
    <definedName name="北京" localSheetId="15">#REF!</definedName>
    <definedName name="财政供养" localSheetId="15">#REF!</definedName>
    <definedName name="处室" localSheetId="15">#REF!</definedName>
    <definedName name="大连" localSheetId="15">#REF!</definedName>
    <definedName name="卩75" localSheetId="15">#REF!</definedName>
    <definedName name="地区名称" localSheetId="15">#REF!</definedName>
    <definedName name="福建" localSheetId="15">#REF!</definedName>
    <definedName name="福建地区" localSheetId="15">#REF!</definedName>
    <definedName name="附表" localSheetId="15">#REF!</definedName>
    <definedName name="广东" localSheetId="15">#REF!</definedName>
    <definedName name="广东地区" localSheetId="15">#REF!</definedName>
    <definedName name="广西" localSheetId="15">#REF!</definedName>
    <definedName name="贵州" localSheetId="15">#REF!</definedName>
    <definedName name="还有" localSheetId="15">#REF!</definedName>
    <definedName name="海南" localSheetId="15">#REF!</definedName>
    <definedName name="河北" localSheetId="15">#REF!</definedName>
    <definedName name="河南" localSheetId="15">#REF!</definedName>
    <definedName name="黑龙江" localSheetId="15">#REF!</definedName>
    <definedName name="湖北" localSheetId="15">#REF!</definedName>
    <definedName name="湖南" localSheetId="15">#REF!</definedName>
    <definedName name="汇率" localSheetId="15">#REF!</definedName>
    <definedName name="基金处室" localSheetId="15">#REF!</definedName>
    <definedName name="基金金额" localSheetId="15">#REF!</definedName>
    <definedName name="基金科目" localSheetId="15">#REF!</definedName>
    <definedName name="基金类型" localSheetId="15">#REF!</definedName>
    <definedName name="吉林" localSheetId="15">#REF!</definedName>
    <definedName name="江苏" localSheetId="15">#REF!</definedName>
    <definedName name="江西" localSheetId="15">#REF!</definedName>
    <definedName name="金额" localSheetId="15">#REF!</definedName>
    <definedName name="科目" localSheetId="15">#REF!</definedName>
    <definedName name="类型" localSheetId="15">#REF!</definedName>
    <definedName name="辽宁" localSheetId="15">#REF!</definedName>
    <definedName name="辽宁地区" localSheetId="15">#REF!</definedName>
    <definedName name="内蒙" localSheetId="15">#REF!</definedName>
    <definedName name="宁波" localSheetId="15">#REF!</definedName>
    <definedName name="宁夏" localSheetId="15">#REF!</definedName>
    <definedName name="青岛" localSheetId="15">#REF!</definedName>
    <definedName name="青海" localSheetId="15">#REF!</definedName>
    <definedName name="全额差额比例" localSheetId="15">'[7]C01-1'!#REF!</definedName>
    <definedName name="厦门" localSheetId="15">#REF!</definedName>
    <definedName name="山东" localSheetId="15">#REF!</definedName>
    <definedName name="山东地区" localSheetId="15">#REF!</definedName>
    <definedName name="山西" localSheetId="15">#REF!</definedName>
    <definedName name="陕西" localSheetId="15">#REF!</definedName>
    <definedName name="上海" localSheetId="15">#REF!</definedName>
    <definedName name="深圳" localSheetId="15">#REF!</definedName>
    <definedName name="生产列1" localSheetId="15">#REF!</definedName>
    <definedName name="生产列11" localSheetId="15">#REF!</definedName>
    <definedName name="生产列15" localSheetId="15">#REF!</definedName>
    <definedName name="生产列16" localSheetId="15">#REF!</definedName>
    <definedName name="生产列17" localSheetId="15">#REF!</definedName>
    <definedName name="生产列19" localSheetId="15">#REF!</definedName>
    <definedName name="生产列2" localSheetId="15">#REF!</definedName>
    <definedName name="生产列20" localSheetId="15">#REF!</definedName>
    <definedName name="生产列3" localSheetId="15">#REF!</definedName>
    <definedName name="生产列4" localSheetId="15">#REF!</definedName>
    <definedName name="生产列5" localSheetId="15">#REF!</definedName>
    <definedName name="生产列6" localSheetId="15">#REF!</definedName>
    <definedName name="生产列7" localSheetId="15">#REF!</definedName>
    <definedName name="生产列8" localSheetId="15">#REF!</definedName>
    <definedName name="生产列9" localSheetId="15">#REF!</definedName>
    <definedName name="生产期" localSheetId="15">#REF!</definedName>
    <definedName name="生产期1" localSheetId="15">#REF!</definedName>
    <definedName name="生产期11" localSheetId="15">#REF!</definedName>
    <definedName name="生产期123" localSheetId="15">#REF!</definedName>
    <definedName name="生产期15" localSheetId="15">#REF!</definedName>
    <definedName name="生产期16" localSheetId="15">#REF!</definedName>
    <definedName name="生产期17" localSheetId="15">#REF!</definedName>
    <definedName name="生产期19" localSheetId="15">#REF!</definedName>
    <definedName name="生产期2" localSheetId="15">#REF!</definedName>
    <definedName name="生产期20" localSheetId="15">#REF!</definedName>
    <definedName name="生产期3" localSheetId="15">#REF!</definedName>
    <definedName name="生产期4" localSheetId="15">#REF!</definedName>
    <definedName name="生产期5" localSheetId="15">#REF!</definedName>
    <definedName name="生产期6" localSheetId="15">#REF!</definedName>
    <definedName name="生产期7" localSheetId="15">#REF!</definedName>
    <definedName name="生产期8" localSheetId="15">#REF!</definedName>
    <definedName name="生产期9" localSheetId="15">#REF!</definedName>
    <definedName name="四川" localSheetId="15">#REF!</definedName>
    <definedName name="四季度" localSheetId="15">'[8]C01-1'!#REF!</definedName>
    <definedName name="天津" localSheetId="15">#REF!</definedName>
    <definedName name="位次d" localSheetId="15">[9]四月份月报!#REF!</definedName>
    <definedName name="西藏" localSheetId="15">#REF!</definedName>
    <definedName name="新疆" localSheetId="15">#REF!</definedName>
    <definedName name="性别" localSheetId="15">[14]基础编码!$H$2:$H$3</definedName>
    <definedName name="学历" localSheetId="15">[14]基础编码!$S$2:$S$9</definedName>
    <definedName name="云南" localSheetId="15">#REF!</definedName>
    <definedName name="浙江" localSheetId="15">#REF!</definedName>
    <definedName name="浙江地区" localSheetId="15">#REF!</definedName>
    <definedName name="重庆" localSheetId="15">#REF!</definedName>
    <definedName name="전" localSheetId="15">#REF!</definedName>
    <definedName name="주택사업본부" localSheetId="15">#REF!</definedName>
    <definedName name="철구사업본부" localSheetId="15">#REF!</definedName>
    <definedName name="\a" localSheetId="18">#REF!</definedName>
    <definedName name="\d" localSheetId="18">#REF!</definedName>
    <definedName name="\P" localSheetId="18">#REF!</definedName>
    <definedName name="\q" localSheetId="18">[1]国家!#REF!</definedName>
    <definedName name="\r" localSheetId="18">#REF!</definedName>
    <definedName name="\x" localSheetId="18">#REF!</definedName>
    <definedName name="\z" localSheetId="18">#REF!</definedName>
    <definedName name="_Fill" localSheetId="18" hidden="1">#REF!</definedName>
    <definedName name="_Key1" localSheetId="18" hidden="1">#REF!</definedName>
    <definedName name="_Sort" localSheetId="18" hidden="1">#REF!</definedName>
    <definedName name="A" localSheetId="18">#REF!</definedName>
    <definedName name="aa" localSheetId="18">#REF!</definedName>
    <definedName name="aaa" localSheetId="18">[2]中央!#REF!</definedName>
    <definedName name="ABC" localSheetId="18">#REF!</definedName>
    <definedName name="ABD" localSheetId="18">#REF!</definedName>
    <definedName name="B" localSheetId="18">#REF!</definedName>
    <definedName name="county" localSheetId="18">#REF!</definedName>
    <definedName name="data" localSheetId="18">#REF!</definedName>
    <definedName name="Database" localSheetId="18" hidden="1">#REF!</definedName>
    <definedName name="database2" localSheetId="18">#REF!</definedName>
    <definedName name="database3" localSheetId="18">#REF!</definedName>
    <definedName name="dfsdf" localSheetId="18">#REF!</definedName>
    <definedName name="ff" localSheetId="18">#REF!</definedName>
    <definedName name="hhh" localSheetId="18">'[4]Mp-team 1'!#REF!</definedName>
    <definedName name="hhhh" localSheetId="18">#REF!</definedName>
    <definedName name="kkkk" localSheetId="18">#REF!</definedName>
    <definedName name="_xlnm.Print_Area" localSheetId="18" hidden="1">#REF!</definedName>
    <definedName name="Print_Area_MI" localSheetId="18">#REF!</definedName>
    <definedName name="ss" localSheetId="18">#REF!</definedName>
    <definedName name="安徽" localSheetId="18">#REF!</definedName>
    <definedName name="北京" localSheetId="18">#REF!</definedName>
    <definedName name="财政供养" localSheetId="18">#REF!</definedName>
    <definedName name="处室" localSheetId="18">#REF!</definedName>
    <definedName name="大连" localSheetId="18">#REF!</definedName>
    <definedName name="卩75" localSheetId="18">#REF!</definedName>
    <definedName name="地区名称" localSheetId="18">#REF!</definedName>
    <definedName name="福建" localSheetId="18">#REF!</definedName>
    <definedName name="福建地区" localSheetId="18">#REF!</definedName>
    <definedName name="附表" localSheetId="18">#REF!</definedName>
    <definedName name="广东" localSheetId="18">#REF!</definedName>
    <definedName name="广东地区" localSheetId="18">#REF!</definedName>
    <definedName name="广西" localSheetId="18">#REF!</definedName>
    <definedName name="贵州" localSheetId="18">#REF!</definedName>
    <definedName name="还有" localSheetId="18">#REF!</definedName>
    <definedName name="海南" localSheetId="18">#REF!</definedName>
    <definedName name="河北" localSheetId="18">#REF!</definedName>
    <definedName name="河南" localSheetId="18">#REF!</definedName>
    <definedName name="黑龙江" localSheetId="18">#REF!</definedName>
    <definedName name="湖北" localSheetId="18">#REF!</definedName>
    <definedName name="湖南" localSheetId="18">#REF!</definedName>
    <definedName name="汇率" localSheetId="18">#REF!</definedName>
    <definedName name="基金处室" localSheetId="18">#REF!</definedName>
    <definedName name="基金金额" localSheetId="18">#REF!</definedName>
    <definedName name="基金科目" localSheetId="18">#REF!</definedName>
    <definedName name="基金类型" localSheetId="18">#REF!</definedName>
    <definedName name="吉林" localSheetId="18">#REF!</definedName>
    <definedName name="江苏" localSheetId="18">#REF!</definedName>
    <definedName name="江西" localSheetId="18">#REF!</definedName>
    <definedName name="金额" localSheetId="18">#REF!</definedName>
    <definedName name="科目" localSheetId="18">#REF!</definedName>
    <definedName name="类型" localSheetId="18">#REF!</definedName>
    <definedName name="辽宁" localSheetId="18">#REF!</definedName>
    <definedName name="辽宁地区" localSheetId="18">#REF!</definedName>
    <definedName name="内蒙" localSheetId="18">#REF!</definedName>
    <definedName name="宁波" localSheetId="18">#REF!</definedName>
    <definedName name="宁夏" localSheetId="18">#REF!</definedName>
    <definedName name="青岛" localSheetId="18">#REF!</definedName>
    <definedName name="青海" localSheetId="18">#REF!</definedName>
    <definedName name="全额差额比例" localSheetId="18">'[7]C01-1'!#REF!</definedName>
    <definedName name="厦门" localSheetId="18">#REF!</definedName>
    <definedName name="山东" localSheetId="18">#REF!</definedName>
    <definedName name="山东地区" localSheetId="18">#REF!</definedName>
    <definedName name="山西" localSheetId="18">#REF!</definedName>
    <definedName name="陕西" localSheetId="18">#REF!</definedName>
    <definedName name="上海" localSheetId="18">#REF!</definedName>
    <definedName name="深圳" localSheetId="18">#REF!</definedName>
    <definedName name="生产列1" localSheetId="18">#REF!</definedName>
    <definedName name="生产列11" localSheetId="18">#REF!</definedName>
    <definedName name="生产列15" localSheetId="18">#REF!</definedName>
    <definedName name="生产列16" localSheetId="18">#REF!</definedName>
    <definedName name="生产列17" localSheetId="18">#REF!</definedName>
    <definedName name="生产列19" localSheetId="18">#REF!</definedName>
    <definedName name="生产列2" localSheetId="18">#REF!</definedName>
    <definedName name="生产列20" localSheetId="18">#REF!</definedName>
    <definedName name="生产列3" localSheetId="18">#REF!</definedName>
    <definedName name="生产列4" localSheetId="18">#REF!</definedName>
    <definedName name="生产列5" localSheetId="18">#REF!</definedName>
    <definedName name="生产列6" localSheetId="18">#REF!</definedName>
    <definedName name="生产列7" localSheetId="18">#REF!</definedName>
    <definedName name="生产列8" localSheetId="18">#REF!</definedName>
    <definedName name="生产列9" localSheetId="18">#REF!</definedName>
    <definedName name="生产期" localSheetId="18">#REF!</definedName>
    <definedName name="生产期1" localSheetId="18">#REF!</definedName>
    <definedName name="生产期11" localSheetId="18">#REF!</definedName>
    <definedName name="生产期123" localSheetId="18">#REF!</definedName>
    <definedName name="生产期15" localSheetId="18">#REF!</definedName>
    <definedName name="生产期16" localSheetId="18">#REF!</definedName>
    <definedName name="生产期17" localSheetId="18">#REF!</definedName>
    <definedName name="生产期19" localSheetId="18">#REF!</definedName>
    <definedName name="生产期2" localSheetId="18">#REF!</definedName>
    <definedName name="生产期20" localSheetId="18">#REF!</definedName>
    <definedName name="生产期3" localSheetId="18">#REF!</definedName>
    <definedName name="生产期4" localSheetId="18">#REF!</definedName>
    <definedName name="生产期5" localSheetId="18">#REF!</definedName>
    <definedName name="生产期6" localSheetId="18">#REF!</definedName>
    <definedName name="生产期7" localSheetId="18">#REF!</definedName>
    <definedName name="生产期8" localSheetId="18">#REF!</definedName>
    <definedName name="生产期9" localSheetId="18">#REF!</definedName>
    <definedName name="四川" localSheetId="18">#REF!</definedName>
    <definedName name="四季度" localSheetId="18">'[8]C01-1'!#REF!</definedName>
    <definedName name="天津" localSheetId="18">#REF!</definedName>
    <definedName name="位次d" localSheetId="18">[9]四月份月报!#REF!</definedName>
    <definedName name="西藏" localSheetId="18">#REF!</definedName>
    <definedName name="新疆" localSheetId="18">#REF!</definedName>
    <definedName name="性别" localSheetId="18">[15]基础编码!$H$2:$H$3</definedName>
    <definedName name="学历" localSheetId="18">[15]基础编码!$S$2:$S$9</definedName>
    <definedName name="云南" localSheetId="18">#REF!</definedName>
    <definedName name="浙江" localSheetId="18">#REF!</definedName>
    <definedName name="浙江地区" localSheetId="18">#REF!</definedName>
    <definedName name="重庆" localSheetId="18">#REF!</definedName>
    <definedName name="전" localSheetId="18">#REF!</definedName>
    <definedName name="주택사업본부" localSheetId="18">#REF!</definedName>
    <definedName name="철구사업본부" localSheetId="18">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2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2012年科目名称改动</t>
        </r>
      </text>
    </comment>
  </commentList>
</comments>
</file>

<file path=xl/sharedStrings.xml><?xml version="1.0" encoding="utf-8"?>
<sst xmlns="http://schemas.openxmlformats.org/spreadsheetml/2006/main" count="590" uniqueCount="411">
  <si>
    <t>2022年一般公共预算收入表</t>
  </si>
  <si>
    <t>单位：万元</t>
  </si>
  <si>
    <t>收入</t>
  </si>
  <si>
    <t>功能科目</t>
  </si>
  <si>
    <t>项目</t>
  </si>
  <si>
    <t>上年预算数</t>
  </si>
  <si>
    <t>上年执行数</t>
  </si>
  <si>
    <t>预算数</t>
  </si>
  <si>
    <t>金额</t>
  </si>
  <si>
    <t>为上年预算数的%</t>
  </si>
  <si>
    <t>为上年执行数的%</t>
  </si>
  <si>
    <t>10</t>
  </si>
  <si>
    <t>本级收入合计</t>
  </si>
  <si>
    <t>110</t>
  </si>
  <si>
    <t>转移性收入</t>
  </si>
  <si>
    <t>1100</t>
  </si>
  <si>
    <t xml:space="preserve">  上级补助收入</t>
  </si>
  <si>
    <t>11001</t>
  </si>
  <si>
    <t xml:space="preserve">    返还性收入</t>
  </si>
  <si>
    <t>1100101</t>
  </si>
  <si>
    <t xml:space="preserve">      所得税基数返还收入 </t>
  </si>
  <si>
    <t>1100102</t>
  </si>
  <si>
    <t xml:space="preserve">      成品油税费改革税收返还收入</t>
  </si>
  <si>
    <t>1100103</t>
  </si>
  <si>
    <t xml:space="preserve">      增值税税收返还收入</t>
  </si>
  <si>
    <t>1100104</t>
  </si>
  <si>
    <t xml:space="preserve">      消费税税收返还收入</t>
  </si>
  <si>
    <t>1100105</t>
  </si>
  <si>
    <t xml:space="preserve">      增值税“五五分享”税收返还收入</t>
  </si>
  <si>
    <t>1100106</t>
  </si>
  <si>
    <t xml:space="preserve">      其他返还性收入</t>
  </si>
  <si>
    <t>11002</t>
  </si>
  <si>
    <t xml:space="preserve">    一般性转移支付收入</t>
  </si>
  <si>
    <t>1100201</t>
  </si>
  <si>
    <t xml:space="preserve">      体制补助收入</t>
  </si>
  <si>
    <t>1100202</t>
  </si>
  <si>
    <t xml:space="preserve">      均衡性转移支付收入</t>
  </si>
  <si>
    <t>1100207</t>
  </si>
  <si>
    <t xml:space="preserve">      县级基本财力保障机制奖补资金收入</t>
  </si>
  <si>
    <t>1100208</t>
  </si>
  <si>
    <t xml:space="preserve">      结算补助收入</t>
  </si>
  <si>
    <t>1100212</t>
  </si>
  <si>
    <t xml:space="preserve">      资源枯竭型城市转移支付补助收入</t>
  </si>
  <si>
    <t>1100214</t>
  </si>
  <si>
    <t xml:space="preserve">      企业事业单位划转补助收入</t>
  </si>
  <si>
    <t>1100225</t>
  </si>
  <si>
    <t xml:space="preserve">      产粮（油）大县奖励资金收入</t>
  </si>
  <si>
    <t>1100226</t>
  </si>
  <si>
    <t xml:space="preserve">      重点生态功能区转移支付收入</t>
  </si>
  <si>
    <t>1100227</t>
  </si>
  <si>
    <t xml:space="preserve">      固定数额补助收入</t>
  </si>
  <si>
    <t>1100228</t>
  </si>
  <si>
    <t xml:space="preserve">      革命老区转移支付收入</t>
  </si>
  <si>
    <t>1100229</t>
  </si>
  <si>
    <t xml:space="preserve">      民族地区转移支付收入</t>
  </si>
  <si>
    <t>1100230</t>
  </si>
  <si>
    <t xml:space="preserve">      边境地区转移支付收入</t>
  </si>
  <si>
    <t>1100231</t>
  </si>
  <si>
    <t xml:space="preserve">      欠发达地区转移支付收入</t>
  </si>
  <si>
    <t>1100241</t>
  </si>
  <si>
    <t xml:space="preserve">      一般公共服务共同财政事权转移支付收入</t>
  </si>
  <si>
    <t>1100242</t>
  </si>
  <si>
    <t xml:space="preserve">      外交共同财政事权转移支付收入</t>
  </si>
  <si>
    <t>1100243</t>
  </si>
  <si>
    <t xml:space="preserve">      国防共同财政事权转移支付收入</t>
  </si>
  <si>
    <t>1100244</t>
  </si>
  <si>
    <t xml:space="preserve">      公共安全共同财政事权转移支付收入</t>
  </si>
  <si>
    <t>1100245</t>
  </si>
  <si>
    <t xml:space="preserve">      教育共同财政事权转移支付收入</t>
  </si>
  <si>
    <t>1100246</t>
  </si>
  <si>
    <t xml:space="preserve">      科学技术共同财政事权转移支付收入</t>
  </si>
  <si>
    <t>1100247</t>
  </si>
  <si>
    <t xml:space="preserve">      文化旅游体育与传媒共同财政事权转移支付收入</t>
  </si>
  <si>
    <t>1100248</t>
  </si>
  <si>
    <t xml:space="preserve">      社会保障和就业共同财政事权转移支付收入</t>
  </si>
  <si>
    <t>1100249</t>
  </si>
  <si>
    <t xml:space="preserve">      医疗卫生共同财政事权转移支付收入</t>
  </si>
  <si>
    <t>1100250</t>
  </si>
  <si>
    <t xml:space="preserve">      节能环保共同财政事权转移支付收入</t>
  </si>
  <si>
    <t>1100251</t>
  </si>
  <si>
    <t xml:space="preserve">      城乡社区共同财政事权转移支付收入</t>
  </si>
  <si>
    <t>1100252</t>
  </si>
  <si>
    <t xml:space="preserve">      农林水共同财政事权转移支付收入</t>
  </si>
  <si>
    <t>1100253</t>
  </si>
  <si>
    <t xml:space="preserve">      交通运输共同财政事权转移支付收入</t>
  </si>
  <si>
    <t>1100254</t>
  </si>
  <si>
    <t xml:space="preserve">      资源勘探工业信息等共同财政事权转移支付收入</t>
  </si>
  <si>
    <t>1100255</t>
  </si>
  <si>
    <t xml:space="preserve">      商业服务业等共同财政事权转移支付收入</t>
  </si>
  <si>
    <t>1100256</t>
  </si>
  <si>
    <t xml:space="preserve">      金融共同财政事权转移支付收入</t>
  </si>
  <si>
    <t>1100257</t>
  </si>
  <si>
    <t xml:space="preserve">      自然资源海洋气象等共同财政事权转移支付收入</t>
  </si>
  <si>
    <t>1100258</t>
  </si>
  <si>
    <t xml:space="preserve">      住房保障共同财政事权转移支付收入</t>
  </si>
  <si>
    <t>1100259</t>
  </si>
  <si>
    <t xml:space="preserve">      粮油物资储备共同财政事权转移支付收入</t>
  </si>
  <si>
    <t>1100260</t>
  </si>
  <si>
    <t xml:space="preserve">      灾害防治及应急管理共同财政事权转移支付收入</t>
  </si>
  <si>
    <t>1100269</t>
  </si>
  <si>
    <t xml:space="preserve">      其他共同财政事权转移支付收入</t>
  </si>
  <si>
    <t>1100299</t>
  </si>
  <si>
    <t xml:space="preserve">      其他一般性转移支付收入</t>
  </si>
  <si>
    <t>11003</t>
  </si>
  <si>
    <t xml:space="preserve">    专项转移支付收入</t>
  </si>
  <si>
    <t>1100301</t>
  </si>
  <si>
    <t xml:space="preserve">      一般公共服务</t>
  </si>
  <si>
    <t>1100302</t>
  </si>
  <si>
    <t xml:space="preserve">      外交</t>
  </si>
  <si>
    <t>1100303</t>
  </si>
  <si>
    <t xml:space="preserve">      国防</t>
  </si>
  <si>
    <t>1100304</t>
  </si>
  <si>
    <t xml:space="preserve">      公共安全</t>
  </si>
  <si>
    <t>1100305</t>
  </si>
  <si>
    <t xml:space="preserve">      教育</t>
  </si>
  <si>
    <t>1100306</t>
  </si>
  <si>
    <t xml:space="preserve">      科学技术</t>
  </si>
  <si>
    <t>1100307</t>
  </si>
  <si>
    <t xml:space="preserve">      文化旅游体育与传媒</t>
  </si>
  <si>
    <t>1100308</t>
  </si>
  <si>
    <t xml:space="preserve">      社会保障和就业</t>
  </si>
  <si>
    <t>1100310</t>
  </si>
  <si>
    <t xml:space="preserve">      卫生健康</t>
  </si>
  <si>
    <t>1100311</t>
  </si>
  <si>
    <t xml:space="preserve">      节能环保</t>
  </si>
  <si>
    <t>1100312</t>
  </si>
  <si>
    <t xml:space="preserve">      城乡社区</t>
  </si>
  <si>
    <t>1100313</t>
  </si>
  <si>
    <t xml:space="preserve">      农林水</t>
  </si>
  <si>
    <t>1100314</t>
  </si>
  <si>
    <t xml:space="preserve">      交通运输</t>
  </si>
  <si>
    <t>1100315</t>
  </si>
  <si>
    <t xml:space="preserve">      资源勘探工业信息等</t>
  </si>
  <si>
    <t>1100316</t>
  </si>
  <si>
    <t xml:space="preserve">      商业服务业等</t>
  </si>
  <si>
    <t>1100317</t>
  </si>
  <si>
    <t xml:space="preserve">      金融</t>
  </si>
  <si>
    <t>1100320</t>
  </si>
  <si>
    <t xml:space="preserve">      自然资源海洋气象等</t>
  </si>
  <si>
    <t>1100321</t>
  </si>
  <si>
    <t xml:space="preserve">      住房保障</t>
  </si>
  <si>
    <t>1100322</t>
  </si>
  <si>
    <t xml:space="preserve">      粮油物资储备</t>
  </si>
  <si>
    <t>1100324</t>
  </si>
  <si>
    <t xml:space="preserve">      灾害防治及应急管理</t>
  </si>
  <si>
    <t>1100399</t>
  </si>
  <si>
    <t xml:space="preserve">      其他收入</t>
  </si>
  <si>
    <t>11006</t>
  </si>
  <si>
    <t xml:space="preserve">  下级上解收入</t>
  </si>
  <si>
    <t>1100601</t>
  </si>
  <si>
    <t xml:space="preserve">    体制上解收入</t>
  </si>
  <si>
    <t>1100602</t>
  </si>
  <si>
    <t xml:space="preserve">    专项上解收入</t>
  </si>
  <si>
    <t>11008001</t>
  </si>
  <si>
    <t xml:space="preserve">  待偿债置换一般债券上年结余</t>
  </si>
  <si>
    <t>11008</t>
  </si>
  <si>
    <t xml:space="preserve">  上年结余收入</t>
  </si>
  <si>
    <t>11009</t>
  </si>
  <si>
    <t xml:space="preserve">  调入资金</t>
  </si>
  <si>
    <t>110090102</t>
  </si>
  <si>
    <t xml:space="preserve">    从政府性基金预算调入</t>
  </si>
  <si>
    <t>11009010201</t>
  </si>
  <si>
    <t xml:space="preserve">      其中：从抗疫特别国债调入</t>
  </si>
  <si>
    <t>110090103</t>
  </si>
  <si>
    <t xml:space="preserve">    从国有资本经营预算调入</t>
  </si>
  <si>
    <t>110090199</t>
  </si>
  <si>
    <t xml:space="preserve">    从其他资金调入</t>
  </si>
  <si>
    <t>1050401</t>
  </si>
  <si>
    <t xml:space="preserve">  地方政府一般债务收入</t>
  </si>
  <si>
    <t>1101101</t>
  </si>
  <si>
    <t xml:space="preserve">  地方政府一般债务转贷收入</t>
  </si>
  <si>
    <t>11013</t>
  </si>
  <si>
    <t xml:space="preserve">  接受其他地区援助收入</t>
  </si>
  <si>
    <t>11015</t>
  </si>
  <si>
    <t xml:space="preserve">  动用预算稳定调节基金</t>
  </si>
  <si>
    <t>11016</t>
  </si>
  <si>
    <t xml:space="preserve">  省补助计划单列市收入</t>
  </si>
  <si>
    <t>11017</t>
  </si>
  <si>
    <t xml:space="preserve">  计划单列市上解省收入</t>
  </si>
  <si>
    <t>收入总计</t>
  </si>
  <si>
    <t>县本级2022年一般公共预算收入预算表</t>
  </si>
  <si>
    <t>单位:万元</t>
  </si>
  <si>
    <r>
      <rPr>
        <b/>
        <sz val="11"/>
        <rFont val="宋体"/>
        <charset val="134"/>
      </rPr>
      <t>项</t>
    </r>
    <r>
      <rPr>
        <b/>
        <sz val="11"/>
        <rFont val="MingLiU"/>
        <charset val="134"/>
      </rPr>
      <t xml:space="preserve">   </t>
    </r>
    <r>
      <rPr>
        <b/>
        <sz val="11"/>
        <rFont val="宋体"/>
        <charset val="134"/>
      </rPr>
      <t>目</t>
    </r>
  </si>
  <si>
    <t>2021年完成数</t>
  </si>
  <si>
    <t>2022年预算数</t>
  </si>
  <si>
    <t>备注</t>
  </si>
  <si>
    <t>一般公共预算收入合计</t>
  </si>
  <si>
    <t>税收收入</t>
  </si>
  <si>
    <t xml:space="preserve">       增值税</t>
  </si>
  <si>
    <t xml:space="preserve">       企业所得税</t>
  </si>
  <si>
    <t xml:space="preserve">       个人所得税</t>
  </si>
  <si>
    <t xml:space="preserve">       资源税</t>
  </si>
  <si>
    <t xml:space="preserve">       城市维护建设税</t>
  </si>
  <si>
    <t xml:space="preserve">       房产税</t>
  </si>
  <si>
    <t xml:space="preserve">       印花税</t>
  </si>
  <si>
    <t xml:space="preserve">       城镇土地使用税</t>
  </si>
  <si>
    <t xml:space="preserve">       土地增值税</t>
  </si>
  <si>
    <t xml:space="preserve">       耕地占用税</t>
  </si>
  <si>
    <t xml:space="preserve">       契税</t>
  </si>
  <si>
    <t xml:space="preserve">       环境保护税</t>
  </si>
  <si>
    <t xml:space="preserve">       车船税</t>
  </si>
  <si>
    <t>非税收入</t>
  </si>
  <si>
    <t xml:space="preserve">       专项收入</t>
  </si>
  <si>
    <t xml:space="preserve">       行政事业性收费收入</t>
  </si>
  <si>
    <t xml:space="preserve">       罚没收入</t>
  </si>
  <si>
    <t xml:space="preserve">       国有资源（资产）有偿使用收入</t>
  </si>
  <si>
    <t xml:space="preserve">       政府住房基金收入</t>
  </si>
  <si>
    <t xml:space="preserve">       其他收入</t>
  </si>
  <si>
    <t>2022年一般公共预算支出表</t>
  </si>
  <si>
    <t>支出</t>
  </si>
  <si>
    <t>20</t>
  </si>
  <si>
    <t>本级支出合计</t>
  </si>
  <si>
    <t>230</t>
  </si>
  <si>
    <t>转移性支出</t>
  </si>
  <si>
    <t>23006</t>
  </si>
  <si>
    <t xml:space="preserve">  上解上级支出</t>
  </si>
  <si>
    <t>2300601</t>
  </si>
  <si>
    <t xml:space="preserve">    体制上解支出</t>
  </si>
  <si>
    <t>2300602</t>
  </si>
  <si>
    <t xml:space="preserve">    专项上解支出</t>
  </si>
  <si>
    <t xml:space="preserve"> </t>
  </si>
  <si>
    <t>23022</t>
  </si>
  <si>
    <t xml:space="preserve">  补助下级支出</t>
  </si>
  <si>
    <t>23008</t>
  </si>
  <si>
    <t xml:space="preserve">  调出资金</t>
  </si>
  <si>
    <t>23015</t>
  </si>
  <si>
    <t xml:space="preserve">  安排预算稳定调节基金</t>
  </si>
  <si>
    <t>23016</t>
  </si>
  <si>
    <t xml:space="preserve">  补充预算周转金</t>
  </si>
  <si>
    <t>23103</t>
  </si>
  <si>
    <t xml:space="preserve">  地方政府一般债务还本支出</t>
  </si>
  <si>
    <t>23011</t>
  </si>
  <si>
    <t xml:space="preserve">  地方政府一般债务转贷支出</t>
  </si>
  <si>
    <t>23013</t>
  </si>
  <si>
    <t xml:space="preserve">  援助其他地区支出</t>
  </si>
  <si>
    <t>23020</t>
  </si>
  <si>
    <t xml:space="preserve">  计划单列市上解省支出</t>
  </si>
  <si>
    <t>23021</t>
  </si>
  <si>
    <t xml:space="preserve">  省补助计划单列市支出</t>
  </si>
  <si>
    <t>23009</t>
  </si>
  <si>
    <t xml:space="preserve">  年终结余</t>
  </si>
  <si>
    <t>支出总计</t>
  </si>
  <si>
    <t>县本级2022年一般公共预算支出预算表</t>
  </si>
  <si>
    <r>
      <rPr>
        <b/>
        <sz val="11"/>
        <rFont val="Times New Roman"/>
        <charset val="134"/>
      </rPr>
      <t xml:space="preserve">             </t>
    </r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目</t>
    </r>
  </si>
  <si>
    <t>合计</t>
  </si>
  <si>
    <t>当年财力</t>
  </si>
  <si>
    <t>上级提前下达
专项转移支付</t>
  </si>
  <si>
    <t>备  注</t>
  </si>
  <si>
    <t>一般公共预算支出合计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</si>
  <si>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</si>
  <si>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</si>
  <si>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</si>
  <si>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</si>
  <si>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</si>
  <si>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</si>
  <si>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</si>
  <si>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</si>
  <si>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</si>
  <si>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</si>
  <si>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 xml:space="preserve">农林水支出 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</si>
  <si>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</si>
  <si>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</si>
  <si>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</si>
  <si>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</si>
  <si>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</si>
  <si>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</si>
  <si>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</si>
  <si>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</si>
  <si>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</si>
  <si>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债务还本付息支出</t>
  </si>
  <si>
    <t>2022年一般公共预算本级基本支出预算表（按支出经济分类）</t>
  </si>
  <si>
    <t>科目编码</t>
  </si>
  <si>
    <t>科目名称</t>
  </si>
  <si>
    <t>类</t>
  </si>
  <si>
    <t>款</t>
  </si>
  <si>
    <t>501</t>
  </si>
  <si>
    <t>机关工资福利支出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</si>
  <si>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1</t>
    </r>
  </si>
  <si>
    <t>工资奖金津补贴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</si>
  <si>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2</t>
    </r>
  </si>
  <si>
    <t>社会保障缴费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</si>
  <si>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3</t>
    </r>
  </si>
  <si>
    <t>住房公积金</t>
  </si>
  <si>
    <t>502</t>
  </si>
  <si>
    <t>机关商品和服务支出</t>
  </si>
  <si>
    <t>办公经费</t>
  </si>
  <si>
    <t>会议费</t>
  </si>
  <si>
    <t>培训费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</si>
  <si>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4</t>
    </r>
  </si>
  <si>
    <t>专用材料购置费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</si>
  <si>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5</t>
    </r>
  </si>
  <si>
    <t>委托业务费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</si>
  <si>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6</t>
    </r>
  </si>
  <si>
    <t>公务接待费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</si>
  <si>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7</t>
    </r>
  </si>
  <si>
    <t>因公出国（境）费用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</si>
  <si>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</rPr>
      <t>8</t>
    </r>
  </si>
  <si>
    <t>公务用车运行维护费</t>
  </si>
  <si>
    <t>09</t>
  </si>
  <si>
    <t>维修（护）费</t>
  </si>
  <si>
    <t>99</t>
  </si>
  <si>
    <t>其他商品服务支出</t>
  </si>
  <si>
    <t>505</t>
  </si>
  <si>
    <t>对事业单位经常性补助</t>
  </si>
  <si>
    <t>01</t>
  </si>
  <si>
    <t>工资福利支出</t>
  </si>
  <si>
    <t>02</t>
  </si>
  <si>
    <t>商品服务支出</t>
  </si>
  <si>
    <t>其他对事业单位补助</t>
  </si>
  <si>
    <t>509</t>
  </si>
  <si>
    <t>对个人和家庭补助</t>
  </si>
  <si>
    <t>社会福利和救助</t>
  </si>
  <si>
    <t>助学金</t>
  </si>
  <si>
    <t>03</t>
  </si>
  <si>
    <t>个人农业生产补贴</t>
  </si>
  <si>
    <t>05</t>
  </si>
  <si>
    <t>离退休费</t>
  </si>
  <si>
    <t>其他对个人和家庭补助</t>
  </si>
  <si>
    <t>2022年一般公共预算税收返还和转移支付表（分地区、分项目）</t>
  </si>
  <si>
    <t>地区</t>
  </si>
  <si>
    <t>2022年政府一般债务限额和余额情况表</t>
  </si>
  <si>
    <t>单位：亿元</t>
  </si>
  <si>
    <t>行政区划</t>
  </si>
  <si>
    <t>债务总限额</t>
  </si>
  <si>
    <t>2022年新增债务</t>
  </si>
  <si>
    <t>一般债务余额</t>
  </si>
  <si>
    <t>小计</t>
  </si>
  <si>
    <t>一般债务限额</t>
  </si>
  <si>
    <t>新增一般债务</t>
  </si>
  <si>
    <t>一般债务</t>
  </si>
  <si>
    <t>社旗县</t>
  </si>
  <si>
    <t>社旗县2022年政府性基金收入预算表</t>
  </si>
  <si>
    <t>项    目</t>
  </si>
  <si>
    <t>收入预算数</t>
  </si>
  <si>
    <t>国有土地使用权出让金收入</t>
  </si>
  <si>
    <t>城市基础设施配套费收入</t>
  </si>
  <si>
    <t>污水处理费收入</t>
  </si>
  <si>
    <t>其他政府性基金收入</t>
  </si>
  <si>
    <t>上年结余收入</t>
  </si>
  <si>
    <t>上级补助收入</t>
  </si>
  <si>
    <t>债务转贷收入</t>
  </si>
  <si>
    <t>社旗县2022年政府性基金支出预算表</t>
  </si>
  <si>
    <t>功能支出科目
（类款项）</t>
  </si>
  <si>
    <t>支出预算数</t>
  </si>
  <si>
    <t>文化体育与传媒支出</t>
  </si>
  <si>
    <t>农林水支出</t>
  </si>
  <si>
    <t>资源勘探信息等支出</t>
  </si>
  <si>
    <t>商业服务业支出</t>
  </si>
  <si>
    <t>债务付息支出</t>
  </si>
  <si>
    <t>债务还本支出</t>
  </si>
  <si>
    <t>调出资金</t>
  </si>
  <si>
    <t>2022年政府性基金本级支出表</t>
  </si>
  <si>
    <t>2022年政府性基金预算转移支付表</t>
  </si>
  <si>
    <t>功能支出分类（类款项）</t>
  </si>
  <si>
    <t>项目名称</t>
  </si>
  <si>
    <r>
      <rPr>
        <sz val="10.5"/>
        <color rgb="FF333333"/>
        <rFont val="Helvetica"/>
        <charset val="134"/>
      </rPr>
      <t>2022</t>
    </r>
    <r>
      <rPr>
        <sz val="10.5"/>
        <color rgb="FF333333"/>
        <rFont val="宋体"/>
        <charset val="134"/>
      </rPr>
      <t>年中央专项彩票公益金支持残疾人事业发展补助资金（提前下达））</t>
    </r>
  </si>
  <si>
    <r>
      <rPr>
        <sz val="10.5"/>
        <color rgb="FF333333"/>
        <rFont val="Helvetica"/>
        <charset val="134"/>
      </rPr>
      <t xml:space="preserve"> </t>
    </r>
    <r>
      <rPr>
        <sz val="10.5"/>
        <color rgb="FF333333"/>
        <rFont val="宋体"/>
        <charset val="134"/>
      </rPr>
      <t>跨省际大中型水库移民后期扶持基金</t>
    </r>
  </si>
  <si>
    <r>
      <rPr>
        <sz val="10.5"/>
        <color rgb="FF333333"/>
        <rFont val="Helvetica"/>
        <charset val="134"/>
      </rPr>
      <t xml:space="preserve"> </t>
    </r>
    <r>
      <rPr>
        <sz val="10.5"/>
        <color rgb="FF333333"/>
        <rFont val="宋体"/>
        <charset val="134"/>
      </rPr>
      <t>大中型水库移民补助</t>
    </r>
  </si>
  <si>
    <r>
      <rPr>
        <sz val="10.5"/>
        <color rgb="FF333333"/>
        <rFont val="Helvetica"/>
        <charset val="134"/>
      </rPr>
      <t xml:space="preserve"> 2022</t>
    </r>
    <r>
      <rPr>
        <sz val="10.5"/>
        <color rgb="FF333333"/>
        <rFont val="宋体"/>
        <charset val="134"/>
      </rPr>
      <t>年提前下达中央集中彩票公益金支持社会福利事业专项资金</t>
    </r>
    <r>
      <rPr>
        <sz val="10.5"/>
        <color rgb="FF333333"/>
        <rFont val="Helvetica"/>
        <charset val="134"/>
      </rPr>
      <t>-</t>
    </r>
    <r>
      <rPr>
        <sz val="10.5"/>
        <color rgb="FF333333"/>
        <rFont val="宋体"/>
        <charset val="134"/>
      </rPr>
      <t>分配市县</t>
    </r>
  </si>
  <si>
    <r>
      <rPr>
        <sz val="10.5"/>
        <color rgb="FF333333"/>
        <rFont val="Helvetica"/>
        <charset val="134"/>
      </rPr>
      <t xml:space="preserve"> 2022</t>
    </r>
    <r>
      <rPr>
        <sz val="10.5"/>
        <color rgb="FF333333"/>
        <rFont val="宋体"/>
        <charset val="134"/>
      </rPr>
      <t>年中央专项彩票公益金支持城乡医疗救助资金（提前下达）</t>
    </r>
  </si>
  <si>
    <r>
      <rPr>
        <sz val="10.5"/>
        <color rgb="FF333333"/>
        <rFont val="Helvetica"/>
        <charset val="134"/>
      </rPr>
      <t xml:space="preserve"> </t>
    </r>
    <r>
      <rPr>
        <sz val="10.5"/>
        <color rgb="FF333333"/>
        <rFont val="宋体"/>
        <charset val="134"/>
      </rPr>
      <t>返还市县体育彩票公益金</t>
    </r>
  </si>
  <si>
    <r>
      <rPr>
        <sz val="10.5"/>
        <color rgb="FF333333"/>
        <rFont val="Helvetica"/>
        <charset val="134"/>
      </rPr>
      <t xml:space="preserve"> </t>
    </r>
    <r>
      <rPr>
        <sz val="10.5"/>
        <color rgb="FF333333"/>
        <rFont val="宋体"/>
        <charset val="134"/>
      </rPr>
      <t>特困供养机构护理型床位配置补助</t>
    </r>
  </si>
  <si>
    <r>
      <rPr>
        <sz val="10.5"/>
        <color rgb="FF333333"/>
        <rFont val="宋体"/>
        <charset val="134"/>
      </rPr>
      <t>体育事业发展专项经费</t>
    </r>
    <r>
      <rPr>
        <sz val="10.5"/>
        <color rgb="FF333333"/>
        <rFont val="Helvetica"/>
        <charset val="134"/>
      </rPr>
      <t>-</t>
    </r>
    <r>
      <rPr>
        <sz val="10.5"/>
        <color rgb="FF333333"/>
        <rFont val="宋体"/>
        <charset val="134"/>
      </rPr>
      <t>市县</t>
    </r>
  </si>
  <si>
    <t>按比例返还市县福彩公益金</t>
  </si>
  <si>
    <r>
      <rPr>
        <sz val="10.5"/>
        <color rgb="FF333333"/>
        <rFont val="Helvetica"/>
        <charset val="134"/>
      </rPr>
      <t xml:space="preserve"> </t>
    </r>
    <r>
      <rPr>
        <sz val="10.5"/>
        <color rgb="FF333333"/>
        <rFont val="宋体"/>
        <charset val="134"/>
      </rPr>
      <t>扶持村级集体经济</t>
    </r>
  </si>
  <si>
    <t>2022年政府专项债务限额和余额情况表</t>
  </si>
  <si>
    <t>专项债务余额</t>
  </si>
  <si>
    <t>专项债务限额</t>
  </si>
  <si>
    <t>新增专项债务</t>
  </si>
  <si>
    <t>社旗县2022年国有资本经营预算收入表</t>
  </si>
  <si>
    <r>
      <rPr>
        <b/>
        <sz val="11"/>
        <rFont val="宋体"/>
        <charset val="134"/>
      </rPr>
      <t>收</t>
    </r>
    <r>
      <rPr>
        <b/>
        <sz val="11"/>
        <rFont val="MingLiU"/>
        <charset val="134"/>
      </rPr>
      <t xml:space="preserve">     </t>
    </r>
    <r>
      <rPr>
        <b/>
        <sz val="11"/>
        <rFont val="宋体"/>
        <charset val="134"/>
      </rPr>
      <t>入</t>
    </r>
    <r>
      <rPr>
        <b/>
        <sz val="11"/>
        <rFont val="MingLiU"/>
        <charset val="134"/>
      </rPr>
      <t xml:space="preserve">     </t>
    </r>
  </si>
  <si>
    <r>
      <rPr>
        <b/>
        <sz val="11"/>
        <rFont val="宋体"/>
        <charset val="134"/>
      </rPr>
      <t>项</t>
    </r>
    <r>
      <rPr>
        <b/>
        <sz val="11"/>
        <rFont val="MingLiU"/>
        <charset val="134"/>
      </rPr>
      <t xml:space="preserve">    </t>
    </r>
    <r>
      <rPr>
        <b/>
        <sz val="11"/>
        <rFont val="宋体"/>
        <charset val="134"/>
      </rPr>
      <t>目</t>
    </r>
  </si>
  <si>
    <t>国有资本经营预算收入</t>
  </si>
  <si>
    <t xml:space="preserve">   利润收入</t>
  </si>
  <si>
    <t xml:space="preserve">   股利、股息收入</t>
  </si>
  <si>
    <t xml:space="preserve">   产权转让收入</t>
  </si>
  <si>
    <t xml:space="preserve">   清算收入</t>
  </si>
  <si>
    <t xml:space="preserve">   其他国有资本经营收入</t>
  </si>
  <si>
    <t>社旗县2022年国有资本经营预算支出表</t>
  </si>
  <si>
    <r>
      <rPr>
        <sz val="11"/>
        <rFont val="MingLiU"/>
        <charset val="136"/>
      </rPr>
      <t>单位：万元</t>
    </r>
  </si>
  <si>
    <r>
      <rPr>
        <b/>
        <sz val="11"/>
        <rFont val="宋体"/>
        <charset val="134"/>
      </rPr>
      <t>支</t>
    </r>
    <r>
      <rPr>
        <b/>
        <sz val="11"/>
        <rFont val="MingLiU"/>
        <charset val="134"/>
      </rPr>
      <t xml:space="preserve">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</si>
  <si>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国有资本经营预算支出</t>
    </r>
    <r>
      <rPr>
        <b/>
        <sz val="11"/>
        <rFont val="MingLiU"/>
        <charset val="134"/>
      </rPr>
      <t xml:space="preserve">   </t>
    </r>
  </si>
  <si>
    <r>
      <rPr>
        <sz val="11"/>
        <rFont val="宋体"/>
        <charset val="134"/>
      </rPr>
      <t xml:space="preserve">    改革成本支出</t>
    </r>
    <r>
      <rPr>
        <sz val="11"/>
        <rFont val="MingLiU"/>
        <charset val="134"/>
      </rPr>
      <t xml:space="preserve">   </t>
    </r>
  </si>
  <si>
    <t xml:space="preserve">    国有企业资本金注入支出</t>
  </si>
  <si>
    <t xml:space="preserve">    政策性补贴支出</t>
  </si>
  <si>
    <t xml:space="preserve">    其他国有资本经营支出</t>
  </si>
  <si>
    <t>社旗县2022年县本级国有资本经营预算支出表</t>
  </si>
  <si>
    <t>2022年国有资本经营转移支付预算表</t>
  </si>
  <si>
    <t>项             目</t>
  </si>
  <si>
    <t>一、解决历史遗留问题及改革成本支出</t>
  </si>
  <si>
    <t>    其中：“三供一业”移交补助支出</t>
  </si>
  <si>
    <t>          国有企业改革成本支出</t>
  </si>
  <si>
    <t>二、国有企业资本金注入</t>
  </si>
  <si>
    <t>    其中：其他国有企业资本金注入</t>
  </si>
  <si>
    <t xml:space="preserve">社旗县2022年社会保险基金收入预算表                 </t>
  </si>
  <si>
    <t>项  目</t>
  </si>
  <si>
    <t>预 算 数</t>
  </si>
  <si>
    <t>社会保险基金预算</t>
  </si>
  <si>
    <t>机关事业单位基本养老保险基金</t>
  </si>
  <si>
    <t>失业保险基金</t>
  </si>
  <si>
    <t>城镇职工基本医疗保险基金</t>
  </si>
  <si>
    <t>工伤保险基金</t>
  </si>
  <si>
    <t>城乡居民基本医疗保险基金</t>
  </si>
  <si>
    <t>城乡居民基本养老保险基金</t>
  </si>
  <si>
    <t xml:space="preserve">社旗县2022年社会保险基金支出预算表                        </t>
  </si>
  <si>
    <t>2022年县级部门“三公”经费支出预算表</t>
  </si>
  <si>
    <t>公务用车购置及运行费</t>
  </si>
  <si>
    <t>其中：公务用车运行维护费</t>
  </si>
  <si>
    <t xml:space="preserve">      公务用车购置费</t>
  </si>
  <si>
    <t>合    计</t>
  </si>
  <si>
    <r>
      <rPr>
        <b/>
        <sz val="11"/>
        <rFont val="宋体"/>
        <charset val="134"/>
      </rPr>
      <t>备注：</t>
    </r>
    <r>
      <rPr>
        <sz val="11"/>
        <rFont val="宋体"/>
        <charset val="134"/>
      </rPr>
      <t>按照党中央、国务院以及部门预算管理有关规定，“三公”经费包括因公出国（境）费、公务用车购置及运行费和公务接待费。（1）因公出国（境）费，指单位工作人员公务出国（境）的住宿费、差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/r>
  </si>
</sst>
</file>

<file path=xl/styles.xml><?xml version="1.0" encoding="utf-8"?>
<styleSheet xmlns="http://schemas.openxmlformats.org/spreadsheetml/2006/main">
  <numFmts count="12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%"/>
    <numFmt numFmtId="178" formatCode="#,##0_ ;[Red]\-#,##0\ "/>
    <numFmt numFmtId="179" formatCode="#,##0_ "/>
    <numFmt numFmtId="180" formatCode="0_);[Red]\(0\)"/>
    <numFmt numFmtId="181" formatCode="0.00_);[Red]\(0.00\)"/>
    <numFmt numFmtId="182" formatCode="#,##0_);[Red]\(#,##0\)"/>
    <numFmt numFmtId="183" formatCode="0.0_ "/>
  </numFmts>
  <fonts count="7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name val="黑体"/>
      <charset val="0"/>
    </font>
    <font>
      <sz val="12"/>
      <color theme="1"/>
      <name val="Arial"/>
      <charset val="0"/>
    </font>
    <font>
      <sz val="9"/>
      <color theme="1"/>
      <name val="Arial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8"/>
      <name val="黑体"/>
      <charset val="134"/>
    </font>
    <font>
      <sz val="10"/>
      <name val="Arial"/>
      <charset val="134"/>
    </font>
    <font>
      <sz val="11"/>
      <name val="MingLiU"/>
      <charset val="134"/>
    </font>
    <font>
      <b/>
      <sz val="11"/>
      <name val="MingLiU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Arial"/>
      <charset val="134"/>
    </font>
    <font>
      <sz val="12"/>
      <name val="MingLiU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0.5"/>
      <color rgb="FF333333"/>
      <name val="Helvetica"/>
      <charset val="134"/>
    </font>
    <font>
      <sz val="10.5"/>
      <name val="Arial"/>
      <charset val="134"/>
    </font>
    <font>
      <sz val="10.5"/>
      <color rgb="FF333333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2"/>
      <name val="黑体"/>
      <charset val="134"/>
    </font>
    <font>
      <b/>
      <sz val="18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name val="Times New Roman"/>
      <charset val="134"/>
    </font>
    <font>
      <b/>
      <sz val="18"/>
      <name val="黑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MingLiU"/>
      <charset val="136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A6A5A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21" borderId="18" applyNumberFormat="0" applyFont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" fillId="0" borderId="0"/>
    <xf numFmtId="0" fontId="0" fillId="0" borderId="0"/>
    <xf numFmtId="0" fontId="60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18" borderId="17" applyNumberFormat="0" applyAlignment="0" applyProtection="0">
      <alignment vertical="center"/>
    </xf>
    <xf numFmtId="0" fontId="62" fillId="18" borderId="16" applyNumberFormat="0" applyAlignment="0" applyProtection="0">
      <alignment vertical="center"/>
    </xf>
    <xf numFmtId="0" fontId="64" fillId="28" borderId="22" applyNumberFormat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55" fillId="0" borderId="0"/>
    <xf numFmtId="0" fontId="66" fillId="3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7" fillId="0" borderId="0"/>
    <xf numFmtId="0" fontId="47" fillId="9" borderId="0" applyNumberFormat="0" applyBorder="0" applyAlignment="0" applyProtection="0">
      <alignment vertical="center"/>
    </xf>
    <xf numFmtId="0" fontId="2" fillId="0" borderId="0"/>
    <xf numFmtId="0" fontId="48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</cellStyleXfs>
  <cellXfs count="212">
    <xf numFmtId="0" fontId="0" fillId="0" borderId="0" xfId="0">
      <alignment vertical="center"/>
    </xf>
    <xf numFmtId="0" fontId="1" fillId="0" borderId="0" xfId="59" applyFont="1">
      <alignment vertical="center"/>
    </xf>
    <xf numFmtId="0" fontId="2" fillId="0" borderId="0" xfId="59">
      <alignment vertical="center"/>
    </xf>
    <xf numFmtId="0" fontId="2" fillId="0" borderId="0" xfId="59" applyFont="1">
      <alignment vertical="center"/>
    </xf>
    <xf numFmtId="0" fontId="3" fillId="0" borderId="0" xfId="60" applyFont="1" applyFill="1" applyAlignment="1">
      <alignment horizontal="center" vertical="center"/>
    </xf>
    <xf numFmtId="1" fontId="4" fillId="0" borderId="0" xfId="60" applyNumberFormat="1" applyFont="1" applyFill="1" applyAlignment="1"/>
    <xf numFmtId="1" fontId="1" fillId="0" borderId="0" xfId="60" applyNumberFormat="1" applyFont="1" applyFill="1" applyAlignment="1">
      <alignment horizontal="right" vertical="center"/>
    </xf>
    <xf numFmtId="0" fontId="5" fillId="0" borderId="1" xfId="6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 applyProtection="1">
      <alignment horizontal="centerContinuous" vertical="center"/>
    </xf>
    <xf numFmtId="0" fontId="1" fillId="0" borderId="1" xfId="60" applyFont="1" applyFill="1" applyBorder="1" applyAlignment="1">
      <alignment vertical="center"/>
    </xf>
    <xf numFmtId="179" fontId="1" fillId="0" borderId="1" xfId="60" applyNumberFormat="1" applyFont="1" applyFill="1" applyBorder="1" applyAlignment="1" applyProtection="1">
      <alignment horizontal="center" vertical="center"/>
    </xf>
    <xf numFmtId="179" fontId="1" fillId="0" borderId="1" xfId="6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vertical="center"/>
    </xf>
    <xf numFmtId="179" fontId="5" fillId="0" borderId="1" xfId="60" applyNumberFormat="1" applyFont="1" applyFill="1" applyBorder="1" applyAlignment="1" applyProtection="1">
      <alignment horizontal="center" vertical="center"/>
    </xf>
    <xf numFmtId="176" fontId="1" fillId="0" borderId="0" xfId="6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6" xfId="0" applyFont="1" applyBorder="1">
      <alignment vertical="center"/>
    </xf>
    <xf numFmtId="179" fontId="7" fillId="0" borderId="1" xfId="0" applyNumberFormat="1" applyFont="1" applyBorder="1">
      <alignment vertical="center"/>
    </xf>
    <xf numFmtId="0" fontId="0" fillId="0" borderId="9" xfId="0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179" fontId="0" fillId="0" borderId="1" xfId="0" applyNumberForma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right" wrapText="1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1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/>
    <xf numFmtId="0" fontId="2" fillId="2" borderId="0" xfId="0" applyFont="1" applyFill="1" applyBorder="1" applyAlignment="1"/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9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9" fontId="2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179" fontId="24" fillId="0" borderId="1" xfId="0" applyNumberFormat="1" applyFont="1" applyFill="1" applyBorder="1" applyAlignment="1">
      <alignment horizontal="right" vertical="center"/>
    </xf>
    <xf numFmtId="179" fontId="25" fillId="0" borderId="1" xfId="0" applyNumberFormat="1" applyFont="1" applyFill="1" applyBorder="1" applyAlignment="1">
      <alignment horizontal="right" vertical="top"/>
    </xf>
    <xf numFmtId="0" fontId="25" fillId="0" borderId="1" xfId="0" applyFont="1" applyFill="1" applyBorder="1" applyAlignment="1">
      <alignment horizontal="center" vertical="top"/>
    </xf>
    <xf numFmtId="179" fontId="25" fillId="0" borderId="1" xfId="0" applyNumberFormat="1" applyFont="1" applyFill="1" applyBorder="1" applyAlignment="1">
      <alignment horizontal="center" vertical="top"/>
    </xf>
    <xf numFmtId="0" fontId="26" fillId="0" borderId="0" xfId="0" applyFont="1" applyFill="1" applyAlignment="1">
      <alignment vertical="top"/>
    </xf>
    <xf numFmtId="0" fontId="1" fillId="0" borderId="0" xfId="0" applyFont="1" applyFill="1" applyAlignment="1">
      <alignment horizontal="right"/>
    </xf>
    <xf numFmtId="0" fontId="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80" fontId="27" fillId="0" borderId="0" xfId="0" applyNumberFormat="1" applyFont="1" applyFill="1" applyBorder="1" applyAlignment="1">
      <alignment vertical="center"/>
    </xf>
    <xf numFmtId="180" fontId="2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right" vertical="center"/>
    </xf>
    <xf numFmtId="0" fontId="0" fillId="0" borderId="11" xfId="20" applyFont="1" applyFill="1" applyBorder="1" applyAlignment="1">
      <alignment horizontal="center" vertical="center" wrapText="1"/>
    </xf>
    <xf numFmtId="180" fontId="7" fillId="0" borderId="1" xfId="20" applyNumberFormat="1" applyFont="1" applyFill="1" applyBorder="1" applyAlignment="1">
      <alignment horizontal="center" vertical="center" wrapText="1"/>
    </xf>
    <xf numFmtId="180" fontId="7" fillId="0" borderId="4" xfId="0" applyNumberFormat="1" applyFont="1" applyFill="1" applyBorder="1" applyAlignment="1">
      <alignment horizontal="center" vertical="center" wrapText="1"/>
    </xf>
    <xf numFmtId="180" fontId="7" fillId="0" borderId="5" xfId="0" applyNumberFormat="1" applyFont="1" applyFill="1" applyBorder="1" applyAlignment="1">
      <alignment horizontal="center" vertical="center" wrapText="1"/>
    </xf>
    <xf numFmtId="180" fontId="7" fillId="0" borderId="9" xfId="0" applyNumberFormat="1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 wrapText="1"/>
    </xf>
    <xf numFmtId="0" fontId="0" fillId="0" borderId="13" xfId="20" applyFont="1" applyFill="1" applyBorder="1" applyAlignment="1">
      <alignment horizontal="center" vertical="center" wrapText="1"/>
    </xf>
    <xf numFmtId="180" fontId="0" fillId="0" borderId="13" xfId="20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center" vertical="center" wrapText="1"/>
    </xf>
    <xf numFmtId="0" fontId="0" fillId="3" borderId="1" xfId="20" applyFont="1" applyFill="1" applyBorder="1" applyAlignment="1">
      <alignment horizontal="center" vertical="center"/>
    </xf>
    <xf numFmtId="181" fontId="28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/>
    <xf numFmtId="0" fontId="29" fillId="0" borderId="0" xfId="33" applyFont="1" applyFill="1" applyAlignment="1">
      <alignment horizontal="center" vertical="center"/>
    </xf>
    <xf numFmtId="0" fontId="30" fillId="0" borderId="0" xfId="33" applyFont="1" applyFill="1" applyBorder="1" applyAlignment="1">
      <alignment horizontal="center" vertical="center"/>
    </xf>
    <xf numFmtId="0" fontId="28" fillId="3" borderId="0" xfId="33" applyFont="1" applyFill="1" applyAlignment="1">
      <alignment horizontal="right" wrapText="1"/>
    </xf>
    <xf numFmtId="0" fontId="31" fillId="0" borderId="5" xfId="58" applyFont="1" applyFill="1" applyBorder="1" applyAlignment="1">
      <alignment horizontal="center" vertical="center" wrapText="1"/>
    </xf>
    <xf numFmtId="0" fontId="31" fillId="0" borderId="11" xfId="33" applyFont="1" applyFill="1" applyBorder="1" applyAlignment="1">
      <alignment horizontal="center" vertical="center" shrinkToFit="1"/>
    </xf>
    <xf numFmtId="0" fontId="31" fillId="0" borderId="1" xfId="33" applyFont="1" applyFill="1" applyBorder="1" applyAlignment="1">
      <alignment horizontal="center" vertical="center" shrinkToFit="1"/>
    </xf>
    <xf numFmtId="0" fontId="31" fillId="0" borderId="15" xfId="58" applyFont="1" applyFill="1" applyBorder="1" applyAlignment="1">
      <alignment horizontal="center" vertical="center" wrapText="1"/>
    </xf>
    <xf numFmtId="0" fontId="31" fillId="0" borderId="12" xfId="33" applyFont="1" applyFill="1" applyBorder="1" applyAlignment="1">
      <alignment horizontal="center" vertical="center" shrinkToFit="1"/>
    </xf>
    <xf numFmtId="0" fontId="31" fillId="0" borderId="8" xfId="58" applyFont="1" applyFill="1" applyBorder="1" applyAlignment="1">
      <alignment horizontal="center" vertical="center" wrapText="1"/>
    </xf>
    <xf numFmtId="0" fontId="31" fillId="0" borderId="13" xfId="33" applyFont="1" applyFill="1" applyBorder="1" applyAlignment="1">
      <alignment horizontal="center" vertical="center" shrinkToFit="1"/>
    </xf>
    <xf numFmtId="0" fontId="31" fillId="0" borderId="1" xfId="58" applyFont="1" applyFill="1" applyBorder="1" applyAlignment="1">
      <alignment horizontal="center" vertical="center" wrapText="1"/>
    </xf>
    <xf numFmtId="0" fontId="31" fillId="0" borderId="1" xfId="33" applyFont="1" applyFill="1" applyBorder="1" applyAlignment="1">
      <alignment horizontal="right" vertical="center" shrinkToFit="1"/>
    </xf>
    <xf numFmtId="0" fontId="2" fillId="0" borderId="1" xfId="0" applyFont="1" applyFill="1" applyBorder="1" applyAlignment="1"/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right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0" xfId="55" applyFont="1" applyFill="1" applyBorder="1" applyAlignment="1"/>
    <xf numFmtId="0" fontId="1" fillId="0" borderId="0" xfId="55" applyFont="1" applyFill="1" applyBorder="1" applyAlignment="1"/>
    <xf numFmtId="0" fontId="5" fillId="0" borderId="0" xfId="55" applyFont="1" applyFill="1" applyBorder="1" applyAlignment="1"/>
    <xf numFmtId="0" fontId="1" fillId="0" borderId="0" xfId="55" applyFont="1" applyFill="1" applyBorder="1" applyAlignment="1">
      <alignment horizontal="center" wrapText="1"/>
    </xf>
    <xf numFmtId="0" fontId="36" fillId="0" borderId="0" xfId="55" applyFont="1" applyFill="1" applyBorder="1" applyAlignment="1"/>
    <xf numFmtId="0" fontId="2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/>
    <xf numFmtId="0" fontId="35" fillId="0" borderId="0" xfId="55" applyFont="1" applyFill="1" applyBorder="1" applyAlignment="1">
      <alignment horizontal="center" vertical="center"/>
    </xf>
    <xf numFmtId="0" fontId="19" fillId="0" borderId="0" xfId="55" applyFont="1" applyFill="1" applyBorder="1" applyAlignment="1">
      <alignment horizontal="center" vertical="center" wrapText="1"/>
    </xf>
    <xf numFmtId="0" fontId="1" fillId="0" borderId="0" xfId="55" applyFont="1" applyFill="1" applyBorder="1" applyAlignment="1">
      <alignment horizontal="right" vertical="center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vertical="center"/>
    </xf>
    <xf numFmtId="179" fontId="1" fillId="0" borderId="1" xfId="55" applyNumberFormat="1" applyFont="1" applyFill="1" applyBorder="1" applyAlignment="1">
      <alignment horizontal="right" vertical="center"/>
    </xf>
    <xf numFmtId="0" fontId="1" fillId="0" borderId="1" xfId="55" applyFont="1" applyFill="1" applyBorder="1" applyAlignment="1">
      <alignment horizontal="right" vertical="center"/>
    </xf>
    <xf numFmtId="179" fontId="5" fillId="0" borderId="1" xfId="55" applyNumberFormat="1" applyFont="1" applyFill="1" applyBorder="1" applyAlignment="1">
      <alignment horizontal="right" vertical="center"/>
    </xf>
    <xf numFmtId="0" fontId="1" fillId="0" borderId="1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/>
    <xf numFmtId="0" fontId="36" fillId="0" borderId="0" xfId="55" applyFont="1" applyFill="1" applyBorder="1" applyAlignment="1">
      <alignment horizontal="center" vertical="center"/>
    </xf>
    <xf numFmtId="0" fontId="2" fillId="0" borderId="0" xfId="55" applyFont="1" applyFill="1" applyBorder="1" applyAlignment="1">
      <alignment horizontal="right" vertical="top"/>
    </xf>
    <xf numFmtId="0" fontId="5" fillId="0" borderId="0" xfId="55" applyFont="1" applyFill="1" applyBorder="1" applyAlignment="1">
      <alignment horizontal="center" vertical="center" wrapText="1"/>
    </xf>
    <xf numFmtId="0" fontId="2" fillId="0" borderId="0" xfId="55" applyFont="1" applyFill="1" applyBorder="1" applyAlignment="1">
      <alignment horizontal="right"/>
    </xf>
    <xf numFmtId="0" fontId="1" fillId="0" borderId="1" xfId="55" applyFont="1" applyFill="1" applyBorder="1" applyAlignment="1"/>
    <xf numFmtId="0" fontId="1" fillId="0" borderId="1" xfId="55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38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vertical="center"/>
      <protection locked="0"/>
    </xf>
    <xf numFmtId="0" fontId="5" fillId="0" borderId="1" xfId="56" applyFont="1" applyFill="1" applyBorder="1" applyAlignment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1" fontId="28" fillId="0" borderId="1" xfId="0" applyNumberFormat="1" applyFont="1" applyFill="1" applyBorder="1" applyAlignment="1" applyProtection="1">
      <alignment horizontal="left" vertical="center"/>
      <protection locked="0"/>
    </xf>
    <xf numFmtId="179" fontId="28" fillId="0" borderId="1" xfId="0" applyNumberFormat="1" applyFont="1" applyFill="1" applyBorder="1" applyAlignment="1" applyProtection="1">
      <alignment horizontal="right" vertical="center"/>
      <protection locked="0"/>
    </xf>
    <xf numFmtId="1" fontId="28" fillId="0" borderId="1" xfId="0" applyNumberFormat="1" applyFont="1" applyFill="1" applyBorder="1" applyAlignment="1" applyProtection="1">
      <alignment vertical="center"/>
      <protection locked="0"/>
    </xf>
    <xf numFmtId="0" fontId="28" fillId="0" borderId="1" xfId="0" applyNumberFormat="1" applyFont="1" applyFill="1" applyBorder="1" applyAlignment="1" applyProtection="1">
      <alignment vertical="center"/>
      <protection locked="0"/>
    </xf>
    <xf numFmtId="3" fontId="28" fillId="0" borderId="1" xfId="0" applyNumberFormat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 applyProtection="1">
      <alignment vertical="center" wrapText="1"/>
      <protection locked="0"/>
    </xf>
    <xf numFmtId="179" fontId="2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9" fillId="0" borderId="13" xfId="0" applyFont="1" applyFill="1" applyBorder="1" applyAlignment="1" applyProtection="1">
      <alignment horizontal="center" vertical="center"/>
      <protection locked="0"/>
    </xf>
    <xf numFmtId="0" fontId="28" fillId="0" borderId="1" xfId="0" applyFont="1" applyFill="1" applyBorder="1" applyAlignment="1" applyProtection="1">
      <alignment vertical="center"/>
      <protection locked="0"/>
    </xf>
    <xf numFmtId="0" fontId="36" fillId="0" borderId="0" xfId="0" applyFont="1" applyFill="1" applyBorder="1" applyAlignment="1"/>
    <xf numFmtId="0" fontId="11" fillId="0" borderId="0" xfId="57" applyFont="1" applyAlignment="1">
      <alignment horizontal="center" vertical="center"/>
    </xf>
    <xf numFmtId="49" fontId="2" fillId="0" borderId="0" xfId="57" applyNumberFormat="1" applyAlignment="1"/>
    <xf numFmtId="0" fontId="14" fillId="2" borderId="10" xfId="57" applyFont="1" applyFill="1" applyBorder="1" applyAlignment="1"/>
    <xf numFmtId="0" fontId="2" fillId="0" borderId="0" xfId="57" applyAlignment="1"/>
    <xf numFmtId="0" fontId="15" fillId="2" borderId="0" xfId="57" applyFont="1" applyFill="1" applyBorder="1" applyAlignment="1">
      <alignment horizontal="right" vertical="center"/>
    </xf>
    <xf numFmtId="49" fontId="40" fillId="0" borderId="1" xfId="57" applyNumberFormat="1" applyFont="1" applyBorder="1" applyAlignment="1">
      <alignment horizontal="center" vertical="center" wrapText="1"/>
    </xf>
    <xf numFmtId="0" fontId="17" fillId="2" borderId="1" xfId="57" applyFont="1" applyFill="1" applyBorder="1" applyAlignment="1">
      <alignment horizontal="center" vertical="center" wrapText="1"/>
    </xf>
    <xf numFmtId="0" fontId="0" fillId="0" borderId="1" xfId="57" applyFont="1" applyBorder="1" applyAlignment="1">
      <alignment horizontal="center" vertical="center"/>
    </xf>
    <xf numFmtId="49" fontId="7" fillId="0" borderId="1" xfId="57" applyNumberFormat="1" applyFont="1" applyBorder="1" applyAlignment="1"/>
    <xf numFmtId="0" fontId="41" fillId="2" borderId="1" xfId="57" applyFont="1" applyFill="1" applyBorder="1" applyAlignment="1">
      <alignment horizontal="left" vertical="center"/>
    </xf>
    <xf numFmtId="3" fontId="41" fillId="3" borderId="1" xfId="57" applyNumberFormat="1" applyFont="1" applyFill="1" applyBorder="1" applyAlignment="1">
      <alignment horizontal="right" vertical="center" wrapText="1"/>
    </xf>
    <xf numFmtId="0" fontId="7" fillId="0" borderId="1" xfId="57" applyFont="1" applyBorder="1" applyAlignment="1"/>
    <xf numFmtId="49" fontId="0" fillId="0" borderId="1" xfId="57" applyNumberFormat="1" applyFont="1" applyBorder="1" applyAlignment="1"/>
    <xf numFmtId="0" fontId="17" fillId="2" borderId="1" xfId="57" applyFont="1" applyFill="1" applyBorder="1" applyAlignment="1">
      <alignment horizontal="left" vertical="center"/>
    </xf>
    <xf numFmtId="3" fontId="17" fillId="3" borderId="1" xfId="57" applyNumberFormat="1" applyFont="1" applyFill="1" applyBorder="1" applyAlignment="1">
      <alignment horizontal="right" vertical="center" wrapText="1"/>
    </xf>
    <xf numFmtId="0" fontId="0" fillId="0" borderId="1" xfId="57" applyFont="1" applyBorder="1" applyAlignment="1"/>
    <xf numFmtId="178" fontId="1" fillId="0" borderId="1" xfId="51" applyNumberFormat="1" applyFont="1" applyFill="1" applyBorder="1" applyAlignment="1" applyProtection="1">
      <alignment horizontal="right" vertical="center"/>
    </xf>
    <xf numFmtId="0" fontId="17" fillId="3" borderId="1" xfId="57" applyFont="1" applyFill="1" applyBorder="1" applyAlignment="1">
      <alignment horizontal="right" vertical="center"/>
    </xf>
    <xf numFmtId="178" fontId="41" fillId="3" borderId="1" xfId="57" applyNumberFormat="1" applyFont="1" applyFill="1" applyBorder="1" applyAlignment="1">
      <alignment horizontal="right" vertical="center" wrapText="1"/>
    </xf>
    <xf numFmtId="0" fontId="17" fillId="2" borderId="1" xfId="57" applyFont="1" applyFill="1" applyBorder="1" applyAlignment="1">
      <alignment vertical="center"/>
    </xf>
    <xf numFmtId="0" fontId="41" fillId="3" borderId="1" xfId="57" applyFont="1" applyFill="1" applyBorder="1" applyAlignment="1">
      <alignment horizontal="right" vertical="center"/>
    </xf>
    <xf numFmtId="0" fontId="35" fillId="0" borderId="0" xfId="19" applyFont="1" applyFill="1" applyAlignment="1">
      <alignment vertical="center"/>
    </xf>
    <xf numFmtId="0" fontId="5" fillId="0" borderId="0" xfId="19" applyFont="1" applyFill="1" applyAlignment="1">
      <alignment vertical="center"/>
    </xf>
    <xf numFmtId="0" fontId="1" fillId="0" borderId="0" xfId="19" applyFont="1" applyFill="1" applyAlignment="1">
      <alignment horizontal="left" vertical="center"/>
    </xf>
    <xf numFmtId="180" fontId="1" fillId="0" borderId="0" xfId="19" applyNumberFormat="1" applyFont="1" applyFill="1" applyAlignment="1">
      <alignment horizontal="center" vertical="center"/>
    </xf>
    <xf numFmtId="0" fontId="1" fillId="0" borderId="0" xfId="19" applyFont="1" applyFill="1" applyAlignment="1">
      <alignment vertical="center"/>
    </xf>
    <xf numFmtId="0" fontId="5" fillId="0" borderId="0" xfId="19" applyFont="1" applyFill="1" applyAlignment="1">
      <alignment horizontal="left" vertical="center"/>
    </xf>
    <xf numFmtId="0" fontId="2" fillId="0" borderId="0" xfId="19" applyFont="1" applyFill="1" applyAlignment="1">
      <alignment horizontal="right" vertical="center"/>
    </xf>
    <xf numFmtId="0" fontId="19" fillId="0" borderId="0" xfId="19" applyFont="1" applyFill="1" applyAlignment="1">
      <alignment horizontal="center" vertical="center"/>
    </xf>
    <xf numFmtId="0" fontId="1" fillId="0" borderId="0" xfId="19" applyFont="1" applyFill="1" applyAlignment="1">
      <alignment horizontal="right" vertical="center"/>
    </xf>
    <xf numFmtId="0" fontId="42" fillId="0" borderId="1" xfId="19" applyFont="1" applyFill="1" applyBorder="1" applyAlignment="1">
      <alignment horizontal="left" vertical="center"/>
    </xf>
    <xf numFmtId="180" fontId="5" fillId="0" borderId="1" xfId="19" applyNumberFormat="1" applyFont="1" applyFill="1" applyBorder="1" applyAlignment="1">
      <alignment horizontal="center" vertical="center"/>
    </xf>
    <xf numFmtId="180" fontId="5" fillId="0" borderId="1" xfId="19" applyNumberFormat="1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/>
    </xf>
    <xf numFmtId="182" fontId="5" fillId="0" borderId="1" xfId="19" applyNumberFormat="1" applyFont="1" applyFill="1" applyBorder="1" applyAlignment="1">
      <alignment horizontal="right" vertical="center"/>
    </xf>
    <xf numFmtId="183" fontId="5" fillId="0" borderId="1" xfId="19" applyNumberFormat="1" applyFont="1" applyFill="1" applyBorder="1" applyAlignment="1">
      <alignment horizontal="center" vertical="center"/>
    </xf>
    <xf numFmtId="182" fontId="5" fillId="0" borderId="0" xfId="19" applyNumberFormat="1" applyFont="1" applyFill="1" applyAlignment="1">
      <alignment vertical="center"/>
    </xf>
    <xf numFmtId="0" fontId="1" fillId="0" borderId="1" xfId="19" applyFont="1" applyFill="1" applyBorder="1" applyAlignment="1">
      <alignment horizontal="left" vertical="center"/>
    </xf>
    <xf numFmtId="182" fontId="1" fillId="0" borderId="1" xfId="19" applyNumberFormat="1" applyFont="1" applyFill="1" applyBorder="1" applyAlignment="1">
      <alignment horizontal="right" vertical="center"/>
    </xf>
    <xf numFmtId="177" fontId="5" fillId="0" borderId="1" xfId="19" applyNumberFormat="1" applyFont="1" applyFill="1" applyBorder="1" applyAlignment="1">
      <alignment horizontal="center" vertical="center"/>
    </xf>
    <xf numFmtId="0" fontId="1" fillId="0" borderId="1" xfId="19" applyFont="1" applyBorder="1" applyAlignment="1">
      <alignment horizontal="left" vertical="center"/>
    </xf>
    <xf numFmtId="0" fontId="30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 applyProtection="1">
      <alignment horizontal="left" vertical="center"/>
      <protection locked="0"/>
    </xf>
    <xf numFmtId="179" fontId="31" fillId="0" borderId="1" xfId="0" applyNumberFormat="1" applyFont="1" applyFill="1" applyBorder="1" applyAlignment="1" applyProtection="1">
      <alignment horizontal="right" vertical="center"/>
      <protection locked="0"/>
    </xf>
    <xf numFmtId="1" fontId="31" fillId="0" borderId="1" xfId="0" applyNumberFormat="1" applyFont="1" applyFill="1" applyBorder="1" applyAlignment="1" applyProtection="1">
      <alignment vertical="center"/>
      <protection locked="0"/>
    </xf>
    <xf numFmtId="0" fontId="44" fillId="0" borderId="1" xfId="0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1" xfId="0" applyFont="1" applyFill="1" applyBorder="1" applyAlignment="1" applyProtection="1">
      <alignment horizontal="distributed" vertical="center" indent="2"/>
      <protection locked="0"/>
    </xf>
    <xf numFmtId="0" fontId="1" fillId="0" borderId="0" xfId="0" applyFont="1" applyFill="1" applyAlignment="1">
      <alignment horizontal="right" vertical="center"/>
    </xf>
    <xf numFmtId="183" fontId="23" fillId="0" borderId="1" xfId="0" applyNumberFormat="1" applyFont="1" applyFill="1" applyBorder="1" applyAlignment="1">
      <alignment horizontal="right" vertical="center"/>
    </xf>
    <xf numFmtId="0" fontId="1" fillId="0" borderId="1" xfId="50" applyFont="1" applyFill="1" applyBorder="1" applyAlignment="1">
      <alignment vertical="center"/>
    </xf>
    <xf numFmtId="0" fontId="1" fillId="0" borderId="1" xfId="50" applyFont="1" applyFill="1" applyBorder="1" applyAlignment="1">
      <alignment vertical="center" shrinkToFit="1"/>
    </xf>
    <xf numFmtId="0" fontId="1" fillId="0" borderId="1" xfId="0" applyFont="1" applyFill="1" applyBorder="1" applyAlignment="1" applyProtection="1">
      <alignment vertical="center"/>
      <protection locked="0"/>
    </xf>
    <xf numFmtId="0" fontId="45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 quotePrefix="1">
      <alignment vertical="center"/>
      <protection locked="0"/>
    </xf>
    <xf numFmtId="0" fontId="44" fillId="0" borderId="1" xfId="0" applyFont="1" applyFill="1" applyBorder="1" applyAlignment="1" applyProtection="1" quotePrefix="1">
      <alignment vertical="center"/>
      <protection locked="0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副本社旗县编制2013年地方财政预算表格3" xfId="19"/>
    <cellStyle name="常规 80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2年指标结算账元月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6 2" xfId="50"/>
    <cellStyle name="常规_61243E945F69A5B2E0500A0A061B3EF5" xfId="51"/>
    <cellStyle name="40% - 强调文字颜色 6" xfId="52" builtinId="51"/>
    <cellStyle name="常规 10 2" xfId="53"/>
    <cellStyle name="60% - 强调文字颜色 6" xfId="54" builtinId="52"/>
    <cellStyle name="常规 2 15" xfId="55"/>
    <cellStyle name="常规 2" xfId="56"/>
    <cellStyle name="常规 3" xfId="57"/>
    <cellStyle name="常规_财政支出预算变动情况表（新科目）" xfId="58"/>
    <cellStyle name="常规 19" xfId="59"/>
    <cellStyle name="常规 11" xfId="60"/>
  </cellStyles>
  <dxfs count="1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customXml" Target="../customXml/item1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&#25991;&#20214;&#23384;&#26723;2019-5\2019&#24180;&#25919;&#24220;&#39044;&#31639;&#20844;&#24320;\Users\Administrator\Desktop\2018&#20154;&#22823;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700;&#38754;&#25991;&#20214;&#23384;&#26723;2019-5\2019&#24180;&#25919;&#24220;&#39044;&#31639;&#20844;&#24320;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102130205_&#31038;&#26071;&#21439;_2022&#24180;&#22320;&#26041;&#36130;&#25919;&#39044;&#31639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23\Desktop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2011&#24180;&#30456;&#20851;&#24037;&#20316;\2011&#24180;&#36716;&#31227;&#25903;&#20184;&#25552;&#21069;&#36890;&#30693;&#25968;\&#25552;&#21069;&#36890;&#30693;2011&#24180;&#36716;&#31227;&#25903;&#20184;\2010&#24180;&#39044;&#35745;&#25968;%20&#65288;&#35947;&#36130;&#39044;2010%2025&#21495;&#65289;\&#36130;&#25919;&#20379;&#20859;&#20154;&#21592;&#20449;&#24687;&#34920;\&#25945;&#32946;\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KET\2000Project\National%20Flood%20Warning\&#39547;&#39532;&#24215;\&#36164;&#23457;\WINDOWS\TEMP\MP-97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八"/>
      <sheetName val="表九"/>
      <sheetName val="表十"/>
      <sheetName val="表十一"/>
    </sheetNames>
    <sheetDataSet>
      <sheetData sheetId="0"/>
      <sheetData sheetId="1"/>
      <sheetData sheetId="2">
        <row r="33">
          <cell r="C33">
            <v>76800</v>
          </cell>
          <cell r="D33">
            <v>80110</v>
          </cell>
          <cell r="E33">
            <v>88130</v>
          </cell>
        </row>
      </sheetData>
      <sheetData sheetId="3">
        <row r="1250">
          <cell r="C1250">
            <v>337448</v>
          </cell>
          <cell r="D1250">
            <v>356526</v>
          </cell>
          <cell r="E1250">
            <v>358107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各年度收费、罚没、专项收入.xls]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p-team 1"/>
      <sheetName val="Mp-team 3"/>
      <sheetName val="xxxxxx"/>
      <sheetName val="Mp-team 2"/>
      <sheetName val="Mp-team 4"/>
      <sheetName val="Mp-Automation College "/>
      <sheetName val="Mp-Project&amp;A.C.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13 铁路配件"/>
      <sheetName val="KKKKKKKK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99"/>
  <sheetViews>
    <sheetView showGridLines="0" showZeros="0" zoomScale="85" zoomScaleNormal="85" workbookViewId="0">
      <pane ySplit="6" topLeftCell="A7" activePane="bottomLeft" state="frozen"/>
      <selection/>
      <selection pane="bottomLeft" activeCell="B16" sqref="B16"/>
    </sheetView>
  </sheetViews>
  <sheetFormatPr defaultColWidth="9" defaultRowHeight="13.5" outlineLevelCol="6"/>
  <cols>
    <col min="1" max="1" width="12.625" style="136" customWidth="1"/>
    <col min="2" max="2" width="50.125" style="136" customWidth="1"/>
    <col min="3" max="4" width="11.75" style="136"/>
    <col min="5" max="5" width="10.375" style="136"/>
    <col min="6" max="7" width="10.5" style="136" customWidth="1"/>
    <col min="8" max="16377" width="9" style="136"/>
    <col min="16378" max="16384" width="9" style="137"/>
  </cols>
  <sheetData>
    <row r="1" ht="18" customHeight="1" spans="2:5">
      <c r="B1" s="138"/>
      <c r="C1" s="138"/>
      <c r="D1" s="138"/>
      <c r="E1" s="138"/>
    </row>
    <row r="2" s="134" customFormat="1" ht="22.5" spans="2:7">
      <c r="B2" s="139" t="s">
        <v>0</v>
      </c>
      <c r="C2" s="139"/>
      <c r="D2" s="139"/>
      <c r="E2" s="139"/>
      <c r="F2" s="139"/>
      <c r="G2" s="139"/>
    </row>
    <row r="3" ht="20.25" customHeight="1" spans="7:7">
      <c r="G3" s="136" t="s">
        <v>1</v>
      </c>
    </row>
    <row r="4" ht="31.5" customHeight="1" spans="1:7">
      <c r="A4" s="140" t="s">
        <v>2</v>
      </c>
      <c r="B4" s="140"/>
      <c r="C4" s="140"/>
      <c r="D4" s="140"/>
      <c r="E4" s="140"/>
      <c r="F4" s="140"/>
      <c r="G4" s="140"/>
    </row>
    <row r="5" ht="21.9" customHeight="1" spans="1:7">
      <c r="A5" s="140" t="s">
        <v>3</v>
      </c>
      <c r="B5" s="140" t="s">
        <v>4</v>
      </c>
      <c r="C5" s="141" t="s">
        <v>5</v>
      </c>
      <c r="D5" s="141" t="s">
        <v>6</v>
      </c>
      <c r="E5" s="141" t="s">
        <v>7</v>
      </c>
      <c r="F5" s="141"/>
      <c r="G5" s="141"/>
    </row>
    <row r="6" ht="46.2" customHeight="1" spans="1:7">
      <c r="A6" s="142"/>
      <c r="B6" s="140"/>
      <c r="C6" s="141"/>
      <c r="D6" s="141"/>
      <c r="E6" s="141" t="s">
        <v>8</v>
      </c>
      <c r="F6" s="143" t="s">
        <v>9</v>
      </c>
      <c r="G6" s="143" t="s">
        <v>10</v>
      </c>
    </row>
    <row r="7" ht="20.1" customHeight="1" spans="1:7">
      <c r="A7" s="153" t="s">
        <v>11</v>
      </c>
      <c r="B7" s="200" t="s">
        <v>12</v>
      </c>
      <c r="C7" s="146">
        <f>[13]表一!C33</f>
        <v>76800</v>
      </c>
      <c r="D7" s="146">
        <f>[13]表一!D33</f>
        <v>80110</v>
      </c>
      <c r="E7" s="146">
        <f>[13]表一!E33</f>
        <v>88130</v>
      </c>
      <c r="F7" s="146">
        <f t="shared" ref="F7:F70" si="0">IF(C7=0,"",ROUND(E7/C7*100,1))</f>
        <v>114.8</v>
      </c>
      <c r="G7" s="146">
        <f t="shared" ref="G7:G70" si="1">IF(D7=0,"",ROUND(E7/D7*100,1))</f>
        <v>110</v>
      </c>
    </row>
    <row r="8" ht="20.1" customHeight="1" spans="1:7">
      <c r="A8" s="153" t="s">
        <v>13</v>
      </c>
      <c r="B8" s="202" t="s">
        <v>14</v>
      </c>
      <c r="C8" s="146">
        <f>SUM(C9,C78,C81:C83,C88:C93)</f>
        <v>272749</v>
      </c>
      <c r="D8" s="146">
        <f>SUM(D9,D78,D81:D83,D88:D93)</f>
        <v>328741</v>
      </c>
      <c r="E8" s="146">
        <f>SUM(E9,E78,E81:E83,E88:E93)</f>
        <v>304306</v>
      </c>
      <c r="F8" s="146">
        <f t="shared" si="0"/>
        <v>111.6</v>
      </c>
      <c r="G8" s="146">
        <f t="shared" si="1"/>
        <v>92.6</v>
      </c>
    </row>
    <row r="9" ht="20.1" customHeight="1" spans="1:7">
      <c r="A9" s="153" t="s">
        <v>15</v>
      </c>
      <c r="B9" s="145" t="s">
        <v>16</v>
      </c>
      <c r="C9" s="146">
        <f>SUM(C10,C17,C53)</f>
        <v>237062</v>
      </c>
      <c r="D9" s="146">
        <f>SUM(D10,D17,D53)</f>
        <v>307254</v>
      </c>
      <c r="E9" s="146">
        <f>SUM(E10,E17,E53)</f>
        <v>224675</v>
      </c>
      <c r="F9" s="146">
        <f t="shared" si="0"/>
        <v>94.8</v>
      </c>
      <c r="G9" s="146">
        <f t="shared" si="1"/>
        <v>73.1</v>
      </c>
    </row>
    <row r="10" ht="20.1" customHeight="1" spans="1:7">
      <c r="A10" s="153" t="s">
        <v>17</v>
      </c>
      <c r="B10" s="145" t="s">
        <v>18</v>
      </c>
      <c r="C10" s="146">
        <f>SUM(C11:C16)</f>
        <v>8008</v>
      </c>
      <c r="D10" s="146">
        <f>SUM(D11:D16)</f>
        <v>8008</v>
      </c>
      <c r="E10" s="146">
        <f>SUM(E11:E16)</f>
        <v>8008</v>
      </c>
      <c r="F10" s="146">
        <f t="shared" si="0"/>
        <v>100</v>
      </c>
      <c r="G10" s="146">
        <f t="shared" si="1"/>
        <v>100</v>
      </c>
    </row>
    <row r="11" ht="20.1" customHeight="1" spans="1:7">
      <c r="A11" s="153" t="s">
        <v>19</v>
      </c>
      <c r="B11" s="147" t="s">
        <v>20</v>
      </c>
      <c r="C11" s="146">
        <v>165</v>
      </c>
      <c r="D11" s="146">
        <v>165</v>
      </c>
      <c r="E11" s="146">
        <v>165</v>
      </c>
      <c r="F11" s="146">
        <f t="shared" si="0"/>
        <v>100</v>
      </c>
      <c r="G11" s="146">
        <f t="shared" si="1"/>
        <v>100</v>
      </c>
    </row>
    <row r="12" ht="20.1" customHeight="1" spans="1:7">
      <c r="A12" s="153" t="s">
        <v>21</v>
      </c>
      <c r="B12" s="147" t="s">
        <v>22</v>
      </c>
      <c r="C12" s="146">
        <v>606</v>
      </c>
      <c r="D12" s="146">
        <v>646</v>
      </c>
      <c r="E12" s="146">
        <v>646</v>
      </c>
      <c r="F12" s="146">
        <f t="shared" si="0"/>
        <v>106.6</v>
      </c>
      <c r="G12" s="146">
        <f t="shared" si="1"/>
        <v>100</v>
      </c>
    </row>
    <row r="13" ht="20.1" customHeight="1" spans="1:7">
      <c r="A13" s="153" t="s">
        <v>23</v>
      </c>
      <c r="B13" s="147" t="s">
        <v>24</v>
      </c>
      <c r="C13" s="146">
        <v>1794</v>
      </c>
      <c r="D13" s="146">
        <v>1794</v>
      </c>
      <c r="E13" s="146">
        <v>1794</v>
      </c>
      <c r="F13" s="146">
        <f t="shared" si="0"/>
        <v>100</v>
      </c>
      <c r="G13" s="146">
        <f t="shared" si="1"/>
        <v>100</v>
      </c>
    </row>
    <row r="14" ht="20.1" customHeight="1" spans="1:7">
      <c r="A14" s="153" t="s">
        <v>25</v>
      </c>
      <c r="B14" s="147" t="s">
        <v>26</v>
      </c>
      <c r="C14" s="146">
        <v>580</v>
      </c>
      <c r="D14" s="146">
        <v>580</v>
      </c>
      <c r="E14" s="146">
        <v>580</v>
      </c>
      <c r="F14" s="146">
        <f t="shared" si="0"/>
        <v>100</v>
      </c>
      <c r="G14" s="146">
        <f t="shared" si="1"/>
        <v>100</v>
      </c>
    </row>
    <row r="15" ht="20.1" customHeight="1" spans="1:7">
      <c r="A15" s="153" t="s">
        <v>27</v>
      </c>
      <c r="B15" s="147" t="s">
        <v>28</v>
      </c>
      <c r="C15" s="146">
        <v>4823</v>
      </c>
      <c r="D15" s="146">
        <v>4823</v>
      </c>
      <c r="E15" s="146">
        <v>4823</v>
      </c>
      <c r="F15" s="146">
        <f t="shared" si="0"/>
        <v>100</v>
      </c>
      <c r="G15" s="146">
        <f t="shared" si="1"/>
        <v>100</v>
      </c>
    </row>
    <row r="16" ht="20.1" customHeight="1" spans="1:7">
      <c r="A16" s="153" t="s">
        <v>29</v>
      </c>
      <c r="B16" s="147" t="s">
        <v>30</v>
      </c>
      <c r="C16" s="146">
        <v>40</v>
      </c>
      <c r="D16" s="146"/>
      <c r="E16" s="146"/>
      <c r="F16" s="146">
        <f t="shared" si="0"/>
        <v>0</v>
      </c>
      <c r="G16" s="146" t="str">
        <f t="shared" si="1"/>
        <v/>
      </c>
    </row>
    <row r="17" ht="20.1" customHeight="1" spans="1:7">
      <c r="A17" s="153" t="s">
        <v>31</v>
      </c>
      <c r="B17" s="147" t="s">
        <v>32</v>
      </c>
      <c r="C17" s="146">
        <f>SUM(C18:C52)</f>
        <v>227152</v>
      </c>
      <c r="D17" s="146">
        <f>SUM(D18:D52)</f>
        <v>274952</v>
      </c>
      <c r="E17" s="146">
        <f>SUM(E18:E52)</f>
        <v>211307</v>
      </c>
      <c r="F17" s="146">
        <f t="shared" si="0"/>
        <v>93</v>
      </c>
      <c r="G17" s="146">
        <f t="shared" si="1"/>
        <v>76.9</v>
      </c>
    </row>
    <row r="18" ht="20.1" customHeight="1" spans="1:7">
      <c r="A18" s="153" t="s">
        <v>33</v>
      </c>
      <c r="B18" s="147" t="s">
        <v>34</v>
      </c>
      <c r="C18" s="146"/>
      <c r="D18" s="146"/>
      <c r="E18" s="146"/>
      <c r="F18" s="146" t="str">
        <f t="shared" si="0"/>
        <v/>
      </c>
      <c r="G18" s="146" t="str">
        <f t="shared" si="1"/>
        <v/>
      </c>
    </row>
    <row r="19" ht="20.1" customHeight="1" spans="1:7">
      <c r="A19" s="153" t="s">
        <v>35</v>
      </c>
      <c r="B19" s="148" t="s">
        <v>36</v>
      </c>
      <c r="C19" s="146">
        <v>60298</v>
      </c>
      <c r="D19" s="146">
        <v>73364</v>
      </c>
      <c r="E19" s="146">
        <v>68153</v>
      </c>
      <c r="F19" s="146">
        <f t="shared" si="0"/>
        <v>113</v>
      </c>
      <c r="G19" s="146">
        <f t="shared" si="1"/>
        <v>92.9</v>
      </c>
    </row>
    <row r="20" ht="20.1" customHeight="1" spans="1:7">
      <c r="A20" s="153" t="s">
        <v>37</v>
      </c>
      <c r="B20" s="149" t="s">
        <v>38</v>
      </c>
      <c r="C20" s="146">
        <v>21745</v>
      </c>
      <c r="D20" s="146">
        <v>26907</v>
      </c>
      <c r="E20" s="146">
        <v>24554</v>
      </c>
      <c r="F20" s="146">
        <f t="shared" si="0"/>
        <v>112.9</v>
      </c>
      <c r="G20" s="146">
        <f t="shared" si="1"/>
        <v>91.3</v>
      </c>
    </row>
    <row r="21" ht="20.1" customHeight="1" spans="1:7">
      <c r="A21" s="153" t="s">
        <v>39</v>
      </c>
      <c r="B21" s="149" t="s">
        <v>40</v>
      </c>
      <c r="C21" s="146">
        <v>1766</v>
      </c>
      <c r="D21" s="146">
        <v>1573</v>
      </c>
      <c r="E21" s="146">
        <v>72</v>
      </c>
      <c r="F21" s="146">
        <f t="shared" si="0"/>
        <v>4.1</v>
      </c>
      <c r="G21" s="146">
        <f t="shared" si="1"/>
        <v>4.6</v>
      </c>
    </row>
    <row r="22" ht="20.1" customHeight="1" spans="1:7">
      <c r="A22" s="153" t="s">
        <v>41</v>
      </c>
      <c r="B22" s="149" t="s">
        <v>42</v>
      </c>
      <c r="C22" s="146"/>
      <c r="D22" s="146"/>
      <c r="E22" s="146"/>
      <c r="F22" s="146" t="str">
        <f t="shared" si="0"/>
        <v/>
      </c>
      <c r="G22" s="146" t="str">
        <f t="shared" si="1"/>
        <v/>
      </c>
    </row>
    <row r="23" ht="20.1" customHeight="1" spans="1:7">
      <c r="A23" s="153" t="s">
        <v>43</v>
      </c>
      <c r="B23" s="149" t="s">
        <v>44</v>
      </c>
      <c r="C23" s="146"/>
      <c r="D23" s="146"/>
      <c r="E23" s="146"/>
      <c r="F23" s="146" t="str">
        <f t="shared" si="0"/>
        <v/>
      </c>
      <c r="G23" s="146" t="str">
        <f t="shared" si="1"/>
        <v/>
      </c>
    </row>
    <row r="24" ht="20.1" customHeight="1" spans="1:7">
      <c r="A24" s="153" t="s">
        <v>45</v>
      </c>
      <c r="B24" s="149" t="s">
        <v>46</v>
      </c>
      <c r="C24" s="146">
        <v>4683</v>
      </c>
      <c r="D24" s="146">
        <v>5456</v>
      </c>
      <c r="E24" s="146">
        <v>5187</v>
      </c>
      <c r="F24" s="146">
        <f t="shared" si="0"/>
        <v>110.8</v>
      </c>
      <c r="G24" s="146">
        <f t="shared" si="1"/>
        <v>95.1</v>
      </c>
    </row>
    <row r="25" ht="20.1" customHeight="1" spans="1:7">
      <c r="A25" s="153" t="s">
        <v>47</v>
      </c>
      <c r="B25" s="149" t="s">
        <v>48</v>
      </c>
      <c r="C25" s="146"/>
      <c r="D25" s="146"/>
      <c r="E25" s="146"/>
      <c r="F25" s="146" t="str">
        <f t="shared" si="0"/>
        <v/>
      </c>
      <c r="G25" s="146" t="str">
        <f t="shared" si="1"/>
        <v/>
      </c>
    </row>
    <row r="26" ht="20.1" customHeight="1" spans="1:7">
      <c r="A26" s="153" t="s">
        <v>49</v>
      </c>
      <c r="B26" s="149" t="s">
        <v>50</v>
      </c>
      <c r="C26" s="146">
        <v>16759</v>
      </c>
      <c r="D26" s="146">
        <v>17006</v>
      </c>
      <c r="E26" s="146">
        <v>35351</v>
      </c>
      <c r="F26" s="146">
        <f t="shared" si="0"/>
        <v>210.9</v>
      </c>
      <c r="G26" s="146">
        <f t="shared" si="1"/>
        <v>207.9</v>
      </c>
    </row>
    <row r="27" ht="20.1" customHeight="1" spans="1:7">
      <c r="A27" s="153" t="s">
        <v>51</v>
      </c>
      <c r="B27" s="149" t="s">
        <v>52</v>
      </c>
      <c r="C27" s="146">
        <v>1250</v>
      </c>
      <c r="D27" s="146">
        <v>2000</v>
      </c>
      <c r="E27" s="146">
        <v>1300</v>
      </c>
      <c r="F27" s="146">
        <f t="shared" si="0"/>
        <v>104</v>
      </c>
      <c r="G27" s="146">
        <f t="shared" si="1"/>
        <v>65</v>
      </c>
    </row>
    <row r="28" ht="20.1" customHeight="1" spans="1:7">
      <c r="A28" s="153" t="s">
        <v>53</v>
      </c>
      <c r="B28" s="149" t="s">
        <v>54</v>
      </c>
      <c r="C28" s="146"/>
      <c r="D28" s="146"/>
      <c r="E28" s="146"/>
      <c r="F28" s="146" t="str">
        <f t="shared" si="0"/>
        <v/>
      </c>
      <c r="G28" s="146" t="str">
        <f t="shared" si="1"/>
        <v/>
      </c>
    </row>
    <row r="29" ht="20.1" customHeight="1" spans="1:7">
      <c r="A29" s="153" t="s">
        <v>55</v>
      </c>
      <c r="B29" s="149" t="s">
        <v>56</v>
      </c>
      <c r="C29" s="146"/>
      <c r="D29" s="146"/>
      <c r="E29" s="146"/>
      <c r="F29" s="146" t="str">
        <f t="shared" si="0"/>
        <v/>
      </c>
      <c r="G29" s="146" t="str">
        <f t="shared" si="1"/>
        <v/>
      </c>
    </row>
    <row r="30" ht="20.1" customHeight="1" spans="1:7">
      <c r="A30" s="153" t="s">
        <v>57</v>
      </c>
      <c r="B30" s="149" t="s">
        <v>58</v>
      </c>
      <c r="C30" s="146">
        <v>7997</v>
      </c>
      <c r="D30" s="146">
        <v>8466</v>
      </c>
      <c r="E30" s="146">
        <v>7066</v>
      </c>
      <c r="F30" s="146">
        <f t="shared" si="0"/>
        <v>88.4</v>
      </c>
      <c r="G30" s="146">
        <f t="shared" si="1"/>
        <v>83.5</v>
      </c>
    </row>
    <row r="31" ht="20.1" customHeight="1" spans="1:7">
      <c r="A31" s="153" t="s">
        <v>59</v>
      </c>
      <c r="B31" s="150" t="s">
        <v>60</v>
      </c>
      <c r="C31" s="151"/>
      <c r="D31" s="146"/>
      <c r="E31" s="146"/>
      <c r="F31" s="146" t="str">
        <f t="shared" si="0"/>
        <v/>
      </c>
      <c r="G31" s="146" t="str">
        <f t="shared" si="1"/>
        <v/>
      </c>
    </row>
    <row r="32" ht="20.1" customHeight="1" spans="1:7">
      <c r="A32" s="153" t="s">
        <v>61</v>
      </c>
      <c r="B32" s="150" t="s">
        <v>62</v>
      </c>
      <c r="C32" s="151"/>
      <c r="D32" s="146"/>
      <c r="E32" s="146"/>
      <c r="F32" s="146" t="str">
        <f t="shared" si="0"/>
        <v/>
      </c>
      <c r="G32" s="146" t="str">
        <f t="shared" si="1"/>
        <v/>
      </c>
    </row>
    <row r="33" ht="20.1" customHeight="1" spans="1:7">
      <c r="A33" s="153" t="s">
        <v>63</v>
      </c>
      <c r="B33" s="150" t="s">
        <v>64</v>
      </c>
      <c r="C33" s="151"/>
      <c r="D33" s="146"/>
      <c r="E33" s="146"/>
      <c r="F33" s="146" t="str">
        <f t="shared" si="0"/>
        <v/>
      </c>
      <c r="G33" s="146" t="str">
        <f t="shared" si="1"/>
        <v/>
      </c>
    </row>
    <row r="34" ht="20.1" customHeight="1" spans="1:7">
      <c r="A34" s="153" t="s">
        <v>65</v>
      </c>
      <c r="B34" s="150" t="s">
        <v>66</v>
      </c>
      <c r="C34" s="151">
        <v>1552</v>
      </c>
      <c r="D34" s="146">
        <v>1874</v>
      </c>
      <c r="E34" s="146">
        <v>1398</v>
      </c>
      <c r="F34" s="146">
        <f t="shared" si="0"/>
        <v>90.1</v>
      </c>
      <c r="G34" s="146">
        <f t="shared" si="1"/>
        <v>74.6</v>
      </c>
    </row>
    <row r="35" ht="20.1" customHeight="1" spans="1:7">
      <c r="A35" s="153" t="s">
        <v>67</v>
      </c>
      <c r="B35" s="150" t="s">
        <v>68</v>
      </c>
      <c r="C35" s="151">
        <v>22808</v>
      </c>
      <c r="D35" s="146">
        <v>24980</v>
      </c>
      <c r="E35" s="146">
        <v>22859</v>
      </c>
      <c r="F35" s="146">
        <f t="shared" si="0"/>
        <v>100.2</v>
      </c>
      <c r="G35" s="146">
        <f t="shared" si="1"/>
        <v>91.5</v>
      </c>
    </row>
    <row r="36" ht="20.1" customHeight="1" spans="1:7">
      <c r="A36" s="153" t="s">
        <v>69</v>
      </c>
      <c r="B36" s="150" t="s">
        <v>70</v>
      </c>
      <c r="C36" s="151"/>
      <c r="D36" s="146">
        <v>200</v>
      </c>
      <c r="E36" s="146"/>
      <c r="F36" s="146" t="str">
        <f t="shared" si="0"/>
        <v/>
      </c>
      <c r="G36" s="146">
        <f t="shared" si="1"/>
        <v>0</v>
      </c>
    </row>
    <row r="37" ht="20.1" customHeight="1" spans="1:7">
      <c r="A37" s="153" t="s">
        <v>71</v>
      </c>
      <c r="B37" s="150" t="s">
        <v>72</v>
      </c>
      <c r="C37" s="151">
        <v>31</v>
      </c>
      <c r="D37" s="146">
        <v>382</v>
      </c>
      <c r="E37" s="146">
        <v>378</v>
      </c>
      <c r="F37" s="146">
        <f t="shared" si="0"/>
        <v>1219.4</v>
      </c>
      <c r="G37" s="146">
        <f t="shared" si="1"/>
        <v>99</v>
      </c>
    </row>
    <row r="38" ht="20.1" customHeight="1" spans="1:7">
      <c r="A38" s="153" t="s">
        <v>73</v>
      </c>
      <c r="B38" s="150" t="s">
        <v>74</v>
      </c>
      <c r="C38" s="151">
        <v>28162</v>
      </c>
      <c r="D38" s="146">
        <v>35136</v>
      </c>
      <c r="E38" s="146">
        <v>12521</v>
      </c>
      <c r="F38" s="146">
        <f t="shared" si="0"/>
        <v>44.5</v>
      </c>
      <c r="G38" s="146">
        <f t="shared" si="1"/>
        <v>35.6</v>
      </c>
    </row>
    <row r="39" ht="20.1" customHeight="1" spans="1:7">
      <c r="A39" s="153" t="s">
        <v>75</v>
      </c>
      <c r="B39" s="150" t="s">
        <v>76</v>
      </c>
      <c r="C39" s="151">
        <v>37251</v>
      </c>
      <c r="D39" s="146">
        <v>40315</v>
      </c>
      <c r="E39" s="146">
        <v>6975</v>
      </c>
      <c r="F39" s="146">
        <f t="shared" si="0"/>
        <v>18.7</v>
      </c>
      <c r="G39" s="146">
        <f t="shared" si="1"/>
        <v>17.3</v>
      </c>
    </row>
    <row r="40" ht="20.1" customHeight="1" spans="1:7">
      <c r="A40" s="153" t="s">
        <v>77</v>
      </c>
      <c r="B40" s="150" t="s">
        <v>78</v>
      </c>
      <c r="C40" s="151">
        <v>664</v>
      </c>
      <c r="D40" s="146">
        <v>664</v>
      </c>
      <c r="E40" s="146">
        <v>239</v>
      </c>
      <c r="F40" s="146">
        <f t="shared" si="0"/>
        <v>36</v>
      </c>
      <c r="G40" s="146">
        <f t="shared" si="1"/>
        <v>36</v>
      </c>
    </row>
    <row r="41" ht="20.1" customHeight="1" spans="1:7">
      <c r="A41" s="153" t="s">
        <v>79</v>
      </c>
      <c r="B41" s="150" t="s">
        <v>80</v>
      </c>
      <c r="C41" s="151"/>
      <c r="D41" s="146"/>
      <c r="E41" s="146"/>
      <c r="F41" s="146" t="str">
        <f t="shared" si="0"/>
        <v/>
      </c>
      <c r="G41" s="146" t="str">
        <f t="shared" si="1"/>
        <v/>
      </c>
    </row>
    <row r="42" ht="20.1" customHeight="1" spans="1:7">
      <c r="A42" s="153" t="s">
        <v>81</v>
      </c>
      <c r="B42" s="150" t="s">
        <v>82</v>
      </c>
      <c r="C42" s="151">
        <v>20962</v>
      </c>
      <c r="D42" s="146">
        <v>29284</v>
      </c>
      <c r="E42" s="146">
        <v>22691</v>
      </c>
      <c r="F42" s="146">
        <f t="shared" si="0"/>
        <v>108.2</v>
      </c>
      <c r="G42" s="146">
        <f t="shared" si="1"/>
        <v>77.5</v>
      </c>
    </row>
    <row r="43" ht="20.1" customHeight="1" spans="1:7">
      <c r="A43" s="153" t="s">
        <v>83</v>
      </c>
      <c r="B43" s="150" t="s">
        <v>84</v>
      </c>
      <c r="C43" s="151">
        <v>38</v>
      </c>
      <c r="D43" s="146">
        <v>5838</v>
      </c>
      <c r="E43" s="146">
        <v>1262</v>
      </c>
      <c r="F43" s="146">
        <f t="shared" si="0"/>
        <v>3321.1</v>
      </c>
      <c r="G43" s="146">
        <f t="shared" si="1"/>
        <v>21.6</v>
      </c>
    </row>
    <row r="44" ht="20.1" customHeight="1" spans="1:7">
      <c r="A44" s="153" t="s">
        <v>85</v>
      </c>
      <c r="B44" s="150" t="s">
        <v>86</v>
      </c>
      <c r="C44" s="151"/>
      <c r="D44" s="146"/>
      <c r="E44" s="146">
        <v>207</v>
      </c>
      <c r="F44" s="146" t="str">
        <f t="shared" si="0"/>
        <v/>
      </c>
      <c r="G44" s="146" t="str">
        <f t="shared" si="1"/>
        <v/>
      </c>
    </row>
    <row r="45" ht="20.1" customHeight="1" spans="1:7">
      <c r="A45" s="153" t="s">
        <v>87</v>
      </c>
      <c r="B45" s="150" t="s">
        <v>88</v>
      </c>
      <c r="C45" s="151"/>
      <c r="D45" s="146"/>
      <c r="E45" s="146"/>
      <c r="F45" s="146" t="str">
        <f t="shared" si="0"/>
        <v/>
      </c>
      <c r="G45" s="146" t="str">
        <f t="shared" si="1"/>
        <v/>
      </c>
    </row>
    <row r="46" ht="20.1" customHeight="1" spans="1:7">
      <c r="A46" s="153" t="s">
        <v>89</v>
      </c>
      <c r="B46" s="150" t="s">
        <v>90</v>
      </c>
      <c r="C46" s="151"/>
      <c r="D46" s="146"/>
      <c r="E46" s="146"/>
      <c r="F46" s="146" t="str">
        <f t="shared" si="0"/>
        <v/>
      </c>
      <c r="G46" s="146" t="str">
        <f t="shared" si="1"/>
        <v/>
      </c>
    </row>
    <row r="47" ht="20.1" customHeight="1" spans="1:7">
      <c r="A47" s="153" t="s">
        <v>91</v>
      </c>
      <c r="B47" s="150" t="s">
        <v>92</v>
      </c>
      <c r="C47" s="151"/>
      <c r="D47" s="146"/>
      <c r="E47" s="146"/>
      <c r="F47" s="146" t="str">
        <f t="shared" si="0"/>
        <v/>
      </c>
      <c r="G47" s="146" t="str">
        <f t="shared" si="1"/>
        <v/>
      </c>
    </row>
    <row r="48" ht="20.1" customHeight="1" spans="1:7">
      <c r="A48" s="153" t="s">
        <v>93</v>
      </c>
      <c r="B48" s="150" t="s">
        <v>94</v>
      </c>
      <c r="C48" s="151">
        <v>587</v>
      </c>
      <c r="D48" s="146">
        <v>282</v>
      </c>
      <c r="E48" s="146">
        <v>515</v>
      </c>
      <c r="F48" s="146">
        <f t="shared" si="0"/>
        <v>87.7</v>
      </c>
      <c r="G48" s="146">
        <f t="shared" si="1"/>
        <v>182.6</v>
      </c>
    </row>
    <row r="49" ht="20.1" customHeight="1" spans="1:7">
      <c r="A49" s="153" t="s">
        <v>95</v>
      </c>
      <c r="B49" s="150" t="s">
        <v>96</v>
      </c>
      <c r="C49" s="151"/>
      <c r="D49" s="146"/>
      <c r="E49" s="146"/>
      <c r="F49" s="146" t="str">
        <f t="shared" si="0"/>
        <v/>
      </c>
      <c r="G49" s="146" t="str">
        <f t="shared" si="1"/>
        <v/>
      </c>
    </row>
    <row r="50" ht="20.1" customHeight="1" spans="1:7">
      <c r="A50" s="153" t="s">
        <v>97</v>
      </c>
      <c r="B50" s="150" t="s">
        <v>98</v>
      </c>
      <c r="C50" s="151"/>
      <c r="D50" s="146">
        <v>582</v>
      </c>
      <c r="E50" s="146"/>
      <c r="F50" s="146" t="str">
        <f t="shared" si="0"/>
        <v/>
      </c>
      <c r="G50" s="146">
        <f t="shared" si="1"/>
        <v>0</v>
      </c>
    </row>
    <row r="51" ht="20.1" customHeight="1" spans="1:7">
      <c r="A51" s="153" t="s">
        <v>99</v>
      </c>
      <c r="B51" s="150" t="s">
        <v>100</v>
      </c>
      <c r="C51" s="151"/>
      <c r="D51" s="146"/>
      <c r="E51" s="146"/>
      <c r="F51" s="146" t="str">
        <f t="shared" si="0"/>
        <v/>
      </c>
      <c r="G51" s="146" t="str">
        <f t="shared" si="1"/>
        <v/>
      </c>
    </row>
    <row r="52" ht="20.1" customHeight="1" spans="1:7">
      <c r="A52" s="153" t="s">
        <v>101</v>
      </c>
      <c r="B52" s="149" t="s">
        <v>102</v>
      </c>
      <c r="C52" s="146">
        <v>599</v>
      </c>
      <c r="D52" s="146">
        <v>643</v>
      </c>
      <c r="E52" s="146">
        <v>579</v>
      </c>
      <c r="F52" s="146">
        <f t="shared" si="0"/>
        <v>96.7</v>
      </c>
      <c r="G52" s="146">
        <f t="shared" si="1"/>
        <v>90</v>
      </c>
    </row>
    <row r="53" ht="20.1" customHeight="1" spans="1:7">
      <c r="A53" s="153" t="s">
        <v>103</v>
      </c>
      <c r="B53" s="149" t="s">
        <v>104</v>
      </c>
      <c r="C53" s="146">
        <f>SUM(C54:C74)</f>
        <v>1902</v>
      </c>
      <c r="D53" s="146">
        <f>SUM(D54:D74)</f>
        <v>24294</v>
      </c>
      <c r="E53" s="146">
        <f>SUM(E54:E74)</f>
        <v>5360</v>
      </c>
      <c r="F53" s="146">
        <f t="shared" si="0"/>
        <v>281.8</v>
      </c>
      <c r="G53" s="146">
        <f t="shared" si="1"/>
        <v>22.1</v>
      </c>
    </row>
    <row r="54" ht="20.1" customHeight="1" spans="1:7">
      <c r="A54" s="153" t="s">
        <v>105</v>
      </c>
      <c r="B54" s="149" t="s">
        <v>106</v>
      </c>
      <c r="C54" s="146">
        <v>1</v>
      </c>
      <c r="D54" s="146">
        <v>157</v>
      </c>
      <c r="E54" s="146">
        <v>4</v>
      </c>
      <c r="F54" s="146">
        <f t="shared" si="0"/>
        <v>400</v>
      </c>
      <c r="G54" s="146">
        <f t="shared" si="1"/>
        <v>2.5</v>
      </c>
    </row>
    <row r="55" ht="20.1" customHeight="1" spans="1:7">
      <c r="A55" s="153" t="s">
        <v>107</v>
      </c>
      <c r="B55" s="149" t="s">
        <v>108</v>
      </c>
      <c r="C55" s="146"/>
      <c r="D55" s="146"/>
      <c r="E55" s="146"/>
      <c r="F55" s="146" t="str">
        <f t="shared" si="0"/>
        <v/>
      </c>
      <c r="G55" s="146" t="str">
        <f t="shared" si="1"/>
        <v/>
      </c>
    </row>
    <row r="56" ht="20.1" customHeight="1" spans="1:7">
      <c r="A56" s="153" t="s">
        <v>109</v>
      </c>
      <c r="B56" s="149" t="s">
        <v>110</v>
      </c>
      <c r="C56" s="146"/>
      <c r="D56" s="146">
        <v>9</v>
      </c>
      <c r="E56" s="146"/>
      <c r="F56" s="146" t="str">
        <f t="shared" si="0"/>
        <v/>
      </c>
      <c r="G56" s="146">
        <f t="shared" si="1"/>
        <v>0</v>
      </c>
    </row>
    <row r="57" ht="20.1" customHeight="1" spans="1:7">
      <c r="A57" s="153" t="s">
        <v>111</v>
      </c>
      <c r="B57" s="149" t="s">
        <v>112</v>
      </c>
      <c r="C57" s="146"/>
      <c r="D57" s="146">
        <v>22</v>
      </c>
      <c r="E57" s="146">
        <v>12</v>
      </c>
      <c r="F57" s="146" t="str">
        <f t="shared" si="0"/>
        <v/>
      </c>
      <c r="G57" s="146">
        <f t="shared" si="1"/>
        <v>54.5</v>
      </c>
    </row>
    <row r="58" ht="20.1" customHeight="1" spans="1:7">
      <c r="A58" s="153" t="s">
        <v>113</v>
      </c>
      <c r="B58" s="149" t="s">
        <v>114</v>
      </c>
      <c r="C58" s="146">
        <v>54</v>
      </c>
      <c r="D58" s="146">
        <v>3345</v>
      </c>
      <c r="E58" s="146"/>
      <c r="F58" s="146">
        <f t="shared" si="0"/>
        <v>0</v>
      </c>
      <c r="G58" s="146">
        <f t="shared" si="1"/>
        <v>0</v>
      </c>
    </row>
    <row r="59" ht="20.1" customHeight="1" spans="1:7">
      <c r="A59" s="153" t="s">
        <v>115</v>
      </c>
      <c r="B59" s="149" t="s">
        <v>116</v>
      </c>
      <c r="C59" s="146"/>
      <c r="D59" s="146">
        <v>1754</v>
      </c>
      <c r="E59" s="146">
        <v>901</v>
      </c>
      <c r="F59" s="146" t="str">
        <f t="shared" si="0"/>
        <v/>
      </c>
      <c r="G59" s="146">
        <f t="shared" si="1"/>
        <v>51.4</v>
      </c>
    </row>
    <row r="60" ht="20.1" customHeight="1" spans="1:7">
      <c r="A60" s="153" t="s">
        <v>117</v>
      </c>
      <c r="B60" s="149" t="s">
        <v>118</v>
      </c>
      <c r="C60" s="146"/>
      <c r="D60" s="146">
        <v>119</v>
      </c>
      <c r="E60" s="146"/>
      <c r="F60" s="146" t="str">
        <f t="shared" si="0"/>
        <v/>
      </c>
      <c r="G60" s="146">
        <f t="shared" si="1"/>
        <v>0</v>
      </c>
    </row>
    <row r="61" ht="19.5" customHeight="1" spans="1:7">
      <c r="A61" s="153" t="s">
        <v>119</v>
      </c>
      <c r="B61" s="149" t="s">
        <v>120</v>
      </c>
      <c r="C61" s="146"/>
      <c r="D61" s="146">
        <v>1020</v>
      </c>
      <c r="E61" s="146">
        <v>15</v>
      </c>
      <c r="F61" s="146" t="str">
        <f t="shared" si="0"/>
        <v/>
      </c>
      <c r="G61" s="146">
        <f t="shared" si="1"/>
        <v>1.5</v>
      </c>
    </row>
    <row r="62" s="135" customFormat="1" ht="20.1" customHeight="1" spans="1:7">
      <c r="A62" s="153" t="s">
        <v>121</v>
      </c>
      <c r="B62" s="149" t="s">
        <v>122</v>
      </c>
      <c r="C62" s="146">
        <v>183</v>
      </c>
      <c r="D62" s="146">
        <v>2977</v>
      </c>
      <c r="E62" s="146">
        <v>190</v>
      </c>
      <c r="F62" s="146">
        <f t="shared" si="0"/>
        <v>103.8</v>
      </c>
      <c r="G62" s="146">
        <f t="shared" si="1"/>
        <v>6.4</v>
      </c>
    </row>
    <row r="63" ht="20.1" customHeight="1" spans="1:7">
      <c r="A63" s="153" t="s">
        <v>123</v>
      </c>
      <c r="B63" s="149" t="s">
        <v>124</v>
      </c>
      <c r="C63" s="146"/>
      <c r="D63" s="146">
        <v>362</v>
      </c>
      <c r="E63" s="146">
        <v>2106</v>
      </c>
      <c r="F63" s="146" t="str">
        <f t="shared" si="0"/>
        <v/>
      </c>
      <c r="G63" s="146">
        <f t="shared" si="1"/>
        <v>581.8</v>
      </c>
    </row>
    <row r="64" ht="20.1" customHeight="1" spans="1:7">
      <c r="A64" s="153" t="s">
        <v>125</v>
      </c>
      <c r="B64" s="149" t="s">
        <v>126</v>
      </c>
      <c r="C64" s="146"/>
      <c r="D64" s="146"/>
      <c r="E64" s="146"/>
      <c r="F64" s="146" t="str">
        <f t="shared" si="0"/>
        <v/>
      </c>
      <c r="G64" s="146" t="str">
        <f t="shared" si="1"/>
        <v/>
      </c>
    </row>
    <row r="65" ht="20.1" customHeight="1" spans="1:7">
      <c r="A65" s="153" t="s">
        <v>127</v>
      </c>
      <c r="B65" s="149" t="s">
        <v>128</v>
      </c>
      <c r="C65" s="146">
        <v>1164</v>
      </c>
      <c r="D65" s="146">
        <v>11467</v>
      </c>
      <c r="E65" s="146">
        <v>2115</v>
      </c>
      <c r="F65" s="146">
        <f t="shared" si="0"/>
        <v>181.7</v>
      </c>
      <c r="G65" s="146">
        <f t="shared" si="1"/>
        <v>18.4</v>
      </c>
    </row>
    <row r="66" ht="20.1" customHeight="1" spans="1:7">
      <c r="A66" s="153" t="s">
        <v>129</v>
      </c>
      <c r="B66" s="149" t="s">
        <v>130</v>
      </c>
      <c r="C66" s="146"/>
      <c r="D66" s="146">
        <v>1008</v>
      </c>
      <c r="E66" s="146"/>
      <c r="F66" s="146" t="str">
        <f t="shared" si="0"/>
        <v/>
      </c>
      <c r="G66" s="146">
        <f t="shared" si="1"/>
        <v>0</v>
      </c>
    </row>
    <row r="67" ht="20.1" customHeight="1" spans="1:7">
      <c r="A67" s="153" t="s">
        <v>131</v>
      </c>
      <c r="B67" s="149" t="s">
        <v>132</v>
      </c>
      <c r="C67" s="146"/>
      <c r="D67" s="146"/>
      <c r="E67" s="146"/>
      <c r="F67" s="146" t="str">
        <f t="shared" si="0"/>
        <v/>
      </c>
      <c r="G67" s="146" t="str">
        <f t="shared" si="1"/>
        <v/>
      </c>
    </row>
    <row r="68" ht="20.1" customHeight="1" spans="1:7">
      <c r="A68" s="153" t="s">
        <v>133</v>
      </c>
      <c r="B68" s="149" t="s">
        <v>134</v>
      </c>
      <c r="C68" s="146">
        <v>500</v>
      </c>
      <c r="D68" s="146">
        <v>546</v>
      </c>
      <c r="E68" s="146">
        <v>17</v>
      </c>
      <c r="F68" s="146">
        <f t="shared" si="0"/>
        <v>3.4</v>
      </c>
      <c r="G68" s="146">
        <f t="shared" si="1"/>
        <v>3.1</v>
      </c>
    </row>
    <row r="69" ht="20.1" customHeight="1" spans="1:7">
      <c r="A69" s="153" t="s">
        <v>135</v>
      </c>
      <c r="B69" s="149" t="s">
        <v>136</v>
      </c>
      <c r="C69" s="146"/>
      <c r="D69" s="146"/>
      <c r="E69" s="146"/>
      <c r="F69" s="146" t="str">
        <f t="shared" si="0"/>
        <v/>
      </c>
      <c r="G69" s="146" t="str">
        <f t="shared" si="1"/>
        <v/>
      </c>
    </row>
    <row r="70" ht="20.1" customHeight="1" spans="1:7">
      <c r="A70" s="153" t="s">
        <v>137</v>
      </c>
      <c r="B70" s="149" t="s">
        <v>138</v>
      </c>
      <c r="C70" s="146"/>
      <c r="D70" s="146"/>
      <c r="E70" s="146"/>
      <c r="F70" s="146" t="str">
        <f t="shared" si="0"/>
        <v/>
      </c>
      <c r="G70" s="146" t="str">
        <f t="shared" si="1"/>
        <v/>
      </c>
    </row>
    <row r="71" ht="20.1" customHeight="1" spans="1:7">
      <c r="A71" s="153" t="s">
        <v>139</v>
      </c>
      <c r="B71" s="149" t="s">
        <v>140</v>
      </c>
      <c r="C71" s="146"/>
      <c r="D71" s="146">
        <v>1491</v>
      </c>
      <c r="E71" s="146"/>
      <c r="F71" s="146" t="str">
        <f t="shared" ref="F71:F74" si="2">IF(C71=0,"",ROUND(E71/C71*100,1))</f>
        <v/>
      </c>
      <c r="G71" s="146">
        <f t="shared" ref="G71:G74" si="3">IF(D71=0,"",ROUND(E71/D71*100,1))</f>
        <v>0</v>
      </c>
    </row>
    <row r="72" ht="20.1" customHeight="1" spans="1:7">
      <c r="A72" s="153" t="s">
        <v>141</v>
      </c>
      <c r="B72" s="149" t="s">
        <v>142</v>
      </c>
      <c r="C72" s="146"/>
      <c r="D72" s="146"/>
      <c r="E72" s="146"/>
      <c r="F72" s="146" t="str">
        <f t="shared" si="2"/>
        <v/>
      </c>
      <c r="G72" s="146" t="str">
        <f t="shared" si="3"/>
        <v/>
      </c>
    </row>
    <row r="73" ht="20.1" customHeight="1" spans="1:7">
      <c r="A73" s="153" t="s">
        <v>143</v>
      </c>
      <c r="B73" s="149" t="s">
        <v>144</v>
      </c>
      <c r="C73" s="146"/>
      <c r="D73" s="146">
        <v>17</v>
      </c>
      <c r="E73" s="146"/>
      <c r="F73" s="146" t="str">
        <f t="shared" si="2"/>
        <v/>
      </c>
      <c r="G73" s="146">
        <f t="shared" si="3"/>
        <v>0</v>
      </c>
    </row>
    <row r="74" ht="20.1" customHeight="1" spans="1:7">
      <c r="A74" s="153" t="s">
        <v>145</v>
      </c>
      <c r="B74" s="153" t="s">
        <v>146</v>
      </c>
      <c r="C74" s="146"/>
      <c r="D74" s="146"/>
      <c r="E74" s="146"/>
      <c r="F74" s="146" t="str">
        <f t="shared" si="2"/>
        <v/>
      </c>
      <c r="G74" s="146" t="str">
        <f t="shared" si="3"/>
        <v/>
      </c>
    </row>
    <row r="75" ht="20.1" customHeight="1" spans="1:7">
      <c r="A75" s="153"/>
      <c r="B75" s="153"/>
      <c r="C75" s="146"/>
      <c r="D75" s="146"/>
      <c r="E75" s="146"/>
      <c r="F75" s="146"/>
      <c r="G75" s="146"/>
    </row>
    <row r="76" ht="20.1" customHeight="1" spans="1:7">
      <c r="A76" s="153"/>
      <c r="B76" s="153"/>
      <c r="C76" s="146"/>
      <c r="D76" s="146"/>
      <c r="E76" s="146"/>
      <c r="F76" s="146"/>
      <c r="G76" s="146"/>
    </row>
    <row r="77" ht="20.1" customHeight="1" spans="1:7">
      <c r="A77" s="153"/>
      <c r="B77" s="153"/>
      <c r="C77" s="146"/>
      <c r="D77" s="146"/>
      <c r="E77" s="146"/>
      <c r="F77" s="146"/>
      <c r="G77" s="146"/>
    </row>
    <row r="78" ht="20.1" customHeight="1" spans="1:7">
      <c r="A78" s="212" t="s">
        <v>147</v>
      </c>
      <c r="B78" s="153" t="s">
        <v>148</v>
      </c>
      <c r="C78" s="146">
        <f>SUM(C79:C80)</f>
        <v>0</v>
      </c>
      <c r="D78" s="146">
        <f>SUM(D79:D80)</f>
        <v>0</v>
      </c>
      <c r="E78" s="146">
        <f>SUM(E79:E80)</f>
        <v>0</v>
      </c>
      <c r="F78" s="146" t="str">
        <f t="shared" ref="F78:F93" si="4">IF(C78=0,"",ROUND(E78/C78*100,1))</f>
        <v/>
      </c>
      <c r="G78" s="146" t="str">
        <f t="shared" ref="G78:G93" si="5">IF(D78=0,"",ROUND(E78/D78*100,1))</f>
        <v/>
      </c>
    </row>
    <row r="79" ht="20.1" customHeight="1" spans="1:7">
      <c r="A79" s="212" t="s">
        <v>149</v>
      </c>
      <c r="B79" s="153" t="s">
        <v>150</v>
      </c>
      <c r="C79" s="146"/>
      <c r="D79" s="146"/>
      <c r="E79" s="146"/>
      <c r="F79" s="146" t="str">
        <f t="shared" si="4"/>
        <v/>
      </c>
      <c r="G79" s="146" t="str">
        <f t="shared" si="5"/>
        <v/>
      </c>
    </row>
    <row r="80" ht="20.1" customHeight="1" spans="1:7">
      <c r="A80" s="212" t="s">
        <v>151</v>
      </c>
      <c r="B80" s="153" t="s">
        <v>152</v>
      </c>
      <c r="C80" s="146"/>
      <c r="D80" s="146"/>
      <c r="E80" s="146"/>
      <c r="F80" s="146" t="str">
        <f t="shared" si="4"/>
        <v/>
      </c>
      <c r="G80" s="146" t="str">
        <f t="shared" si="5"/>
        <v/>
      </c>
    </row>
    <row r="81" ht="20.1" customHeight="1" spans="1:7">
      <c r="A81" s="213" t="s">
        <v>153</v>
      </c>
      <c r="B81" s="153" t="s">
        <v>154</v>
      </c>
      <c r="C81" s="146"/>
      <c r="D81" s="146"/>
      <c r="E81" s="146"/>
      <c r="F81" s="146" t="str">
        <f t="shared" si="4"/>
        <v/>
      </c>
      <c r="G81" s="146" t="str">
        <f t="shared" si="5"/>
        <v/>
      </c>
    </row>
    <row r="82" ht="20.1" customHeight="1" spans="1:7">
      <c r="A82" s="153" t="s">
        <v>155</v>
      </c>
      <c r="B82" s="147" t="s">
        <v>156</v>
      </c>
      <c r="C82" s="146">
        <v>5643</v>
      </c>
      <c r="D82" s="146">
        <v>5643</v>
      </c>
      <c r="E82" s="146">
        <v>26321</v>
      </c>
      <c r="F82" s="146">
        <f t="shared" si="4"/>
        <v>466.4</v>
      </c>
      <c r="G82" s="146">
        <f t="shared" si="5"/>
        <v>466.4</v>
      </c>
    </row>
    <row r="83" ht="20.1" customHeight="1" spans="1:7">
      <c r="A83" s="153" t="s">
        <v>157</v>
      </c>
      <c r="B83" s="147" t="s">
        <v>158</v>
      </c>
      <c r="C83" s="146">
        <f>SUM(C84,C86,C87)</f>
        <v>30000</v>
      </c>
      <c r="D83" s="146">
        <f>SUM(D84,D86,D87)</f>
        <v>0</v>
      </c>
      <c r="E83" s="146">
        <f>SUM(E84,E86,E87)</f>
        <v>50000</v>
      </c>
      <c r="F83" s="146">
        <f t="shared" si="4"/>
        <v>166.7</v>
      </c>
      <c r="G83" s="146" t="str">
        <f t="shared" si="5"/>
        <v/>
      </c>
    </row>
    <row r="84" ht="20.1" customHeight="1" spans="1:7">
      <c r="A84" s="153" t="s">
        <v>159</v>
      </c>
      <c r="B84" s="147" t="s">
        <v>160</v>
      </c>
      <c r="C84" s="146">
        <v>20000</v>
      </c>
      <c r="D84" s="146"/>
      <c r="E84" s="146">
        <v>50000</v>
      </c>
      <c r="F84" s="146">
        <f t="shared" si="4"/>
        <v>250</v>
      </c>
      <c r="G84" s="146" t="str">
        <f t="shared" si="5"/>
        <v/>
      </c>
    </row>
    <row r="85" ht="20.1" customHeight="1" spans="1:7">
      <c r="A85" s="213" t="s">
        <v>161</v>
      </c>
      <c r="B85" s="153" t="s">
        <v>162</v>
      </c>
      <c r="C85" s="146"/>
      <c r="D85" s="146"/>
      <c r="E85" s="146"/>
      <c r="F85" s="146" t="str">
        <f t="shared" si="4"/>
        <v/>
      </c>
      <c r="G85" s="146" t="str">
        <f t="shared" si="5"/>
        <v/>
      </c>
    </row>
    <row r="86" ht="20.1" customHeight="1" spans="1:7">
      <c r="A86" s="153" t="s">
        <v>163</v>
      </c>
      <c r="B86" s="147" t="s">
        <v>164</v>
      </c>
      <c r="C86" s="146"/>
      <c r="D86" s="146"/>
      <c r="E86" s="146"/>
      <c r="F86" s="146" t="str">
        <f t="shared" si="4"/>
        <v/>
      </c>
      <c r="G86" s="146" t="str">
        <f t="shared" si="5"/>
        <v/>
      </c>
    </row>
    <row r="87" ht="20.1" customHeight="1" spans="1:7">
      <c r="A87" s="153" t="s">
        <v>165</v>
      </c>
      <c r="B87" s="147" t="s">
        <v>166</v>
      </c>
      <c r="C87" s="146">
        <v>10000</v>
      </c>
      <c r="D87" s="146"/>
      <c r="E87" s="146"/>
      <c r="F87" s="146">
        <f t="shared" si="4"/>
        <v>0</v>
      </c>
      <c r="G87" s="146" t="str">
        <f t="shared" si="5"/>
        <v/>
      </c>
    </row>
    <row r="88" ht="20.1" customHeight="1" spans="1:7">
      <c r="A88" s="153" t="s">
        <v>167</v>
      </c>
      <c r="B88" s="147" t="s">
        <v>168</v>
      </c>
      <c r="C88" s="146"/>
      <c r="D88" s="146"/>
      <c r="E88" s="146"/>
      <c r="F88" s="146" t="str">
        <f t="shared" si="4"/>
        <v/>
      </c>
      <c r="G88" s="146" t="str">
        <f t="shared" si="5"/>
        <v/>
      </c>
    </row>
    <row r="89" ht="20.1" customHeight="1" spans="1:7">
      <c r="A89" s="153" t="s">
        <v>169</v>
      </c>
      <c r="B89" s="147" t="s">
        <v>170</v>
      </c>
      <c r="C89" s="146"/>
      <c r="D89" s="146">
        <v>15800</v>
      </c>
      <c r="E89" s="146"/>
      <c r="F89" s="146" t="str">
        <f t="shared" si="4"/>
        <v/>
      </c>
      <c r="G89" s="146">
        <f t="shared" si="5"/>
        <v>0</v>
      </c>
    </row>
    <row r="90" ht="20.1" customHeight="1" spans="1:7">
      <c r="A90" s="153" t="s">
        <v>171</v>
      </c>
      <c r="B90" s="147" t="s">
        <v>172</v>
      </c>
      <c r="C90" s="146"/>
      <c r="D90" s="146"/>
      <c r="E90" s="146"/>
      <c r="F90" s="146" t="str">
        <f t="shared" si="4"/>
        <v/>
      </c>
      <c r="G90" s="146" t="str">
        <f t="shared" si="5"/>
        <v/>
      </c>
    </row>
    <row r="91" ht="20.1" customHeight="1" spans="1:7">
      <c r="A91" s="153" t="s">
        <v>173</v>
      </c>
      <c r="B91" s="147" t="s">
        <v>174</v>
      </c>
      <c r="C91" s="146">
        <v>44</v>
      </c>
      <c r="D91" s="146">
        <v>44</v>
      </c>
      <c r="E91" s="146">
        <v>3310</v>
      </c>
      <c r="F91" s="146">
        <f t="shared" si="4"/>
        <v>7522.7</v>
      </c>
      <c r="G91" s="146">
        <f t="shared" si="5"/>
        <v>7522.7</v>
      </c>
    </row>
    <row r="92" ht="20.1" customHeight="1" spans="1:7">
      <c r="A92" s="211" t="s">
        <v>175</v>
      </c>
      <c r="B92" s="153" t="s">
        <v>176</v>
      </c>
      <c r="C92" s="146"/>
      <c r="D92" s="146"/>
      <c r="E92" s="146"/>
      <c r="F92" s="146" t="str">
        <f t="shared" si="4"/>
        <v/>
      </c>
      <c r="G92" s="146" t="str">
        <f t="shared" si="5"/>
        <v/>
      </c>
    </row>
    <row r="93" ht="19.2" customHeight="1" spans="1:7">
      <c r="A93" s="211" t="s">
        <v>177</v>
      </c>
      <c r="B93" s="153" t="s">
        <v>178</v>
      </c>
      <c r="C93" s="146"/>
      <c r="D93" s="146"/>
      <c r="E93" s="146"/>
      <c r="F93" s="146" t="str">
        <f t="shared" si="4"/>
        <v/>
      </c>
      <c r="G93" s="146" t="str">
        <f t="shared" si="5"/>
        <v/>
      </c>
    </row>
    <row r="94" ht="18" customHeight="1" spans="1:7">
      <c r="A94" s="153"/>
      <c r="B94" s="147"/>
      <c r="C94" s="146"/>
      <c r="D94" s="146"/>
      <c r="E94" s="146"/>
      <c r="F94" s="146"/>
      <c r="G94" s="146"/>
    </row>
    <row r="95" ht="18" customHeight="1" spans="1:7">
      <c r="A95" s="153"/>
      <c r="B95" s="147"/>
      <c r="C95" s="146"/>
      <c r="D95" s="146"/>
      <c r="E95" s="146"/>
      <c r="F95" s="146"/>
      <c r="G95" s="146"/>
    </row>
    <row r="96" ht="18" customHeight="1" spans="1:7">
      <c r="A96" s="153"/>
      <c r="B96" s="147"/>
      <c r="C96" s="146"/>
      <c r="D96" s="146"/>
      <c r="E96" s="146"/>
      <c r="F96" s="146"/>
      <c r="G96" s="146"/>
    </row>
    <row r="97" ht="18" customHeight="1" spans="1:7">
      <c r="A97" s="153"/>
      <c r="B97" s="147"/>
      <c r="C97" s="146"/>
      <c r="D97" s="146"/>
      <c r="E97" s="146"/>
      <c r="F97" s="146"/>
      <c r="G97" s="146"/>
    </row>
    <row r="98" ht="18" customHeight="1" spans="1:7">
      <c r="A98" s="153"/>
      <c r="B98" s="147"/>
      <c r="C98" s="146"/>
      <c r="D98" s="146"/>
      <c r="E98" s="146"/>
      <c r="F98" s="146"/>
      <c r="G98" s="146"/>
    </row>
    <row r="99" ht="18" customHeight="1" spans="1:7">
      <c r="A99" s="153"/>
      <c r="B99" s="205" t="s">
        <v>179</v>
      </c>
      <c r="C99" s="201">
        <f>SUM(C7:C8)</f>
        <v>349549</v>
      </c>
      <c r="D99" s="201">
        <f>SUM(D7:D8)</f>
        <v>408851</v>
      </c>
      <c r="E99" s="201">
        <f>SUM(E7:E8)</f>
        <v>392436</v>
      </c>
      <c r="F99" s="201">
        <f>IF(C99=0,"",ROUND(E99/C99*100,1))</f>
        <v>112.3</v>
      </c>
      <c r="G99" s="146">
        <f>IF(D99=0,"",ROUND(E99/D99*100,1))</f>
        <v>96</v>
      </c>
    </row>
  </sheetData>
  <sheetProtection formatCells="0" formatColumns="0" formatRows="0" insertRows="0" insertColumns="0" insertHyperlinks="0" deleteColumns="0" deleteRows="0" sort="0" autoFilter="0" pivotTables="0"/>
  <autoFilter ref="A6:G74">
    <extLst/>
  </autoFilter>
  <mergeCells count="7">
    <mergeCell ref="B2:G2"/>
    <mergeCell ref="A4:G4"/>
    <mergeCell ref="E5:G5"/>
    <mergeCell ref="A5:A6"/>
    <mergeCell ref="B5:B6"/>
    <mergeCell ref="C5:C6"/>
    <mergeCell ref="D5:D6"/>
  </mergeCells>
  <conditionalFormatting sqref="A1:A65528">
    <cfRule type="duplicateValues" dxfId="0" priority="1"/>
  </conditionalFormatting>
  <printOptions horizontalCentered="1"/>
  <pageMargins left="0.472222208976746" right="0.472222208976746" top="0.590277791023254" bottom="0.472222208976746" header="0.314583331346512" footer="0.314583331346512"/>
  <pageSetup paperSize="9" scale="63" fitToHeight="0" orientation="landscape" errors="blank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4"/>
  <sheetViews>
    <sheetView showZeros="0" workbookViewId="0">
      <selection activeCell="B16" sqref="B16"/>
    </sheetView>
  </sheetViews>
  <sheetFormatPr defaultColWidth="8.75" defaultRowHeight="14.25" outlineLevelCol="2"/>
  <cols>
    <col min="1" max="1" width="17.75" style="111" customWidth="1"/>
    <col min="2" max="2" width="54.25" style="112" customWidth="1"/>
    <col min="3" max="3" width="21" style="112" customWidth="1"/>
    <col min="4" max="26" width="9" style="112"/>
    <col min="27" max="16384" width="8.75" style="112"/>
  </cols>
  <sheetData>
    <row r="1" s="106" customFormat="1" ht="36" customHeight="1" spans="1:3">
      <c r="A1" s="113"/>
      <c r="B1" s="114" t="s">
        <v>351</v>
      </c>
      <c r="C1" s="114"/>
    </row>
    <row r="2" ht="27.75" customHeight="1" spans="3:3">
      <c r="C2" s="115" t="s">
        <v>1</v>
      </c>
    </row>
    <row r="3" s="107" customFormat="1" ht="29.1" customHeight="1" spans="1:3">
      <c r="A3" s="116" t="s">
        <v>342</v>
      </c>
      <c r="B3" s="117" t="s">
        <v>332</v>
      </c>
      <c r="C3" s="116" t="s">
        <v>343</v>
      </c>
    </row>
    <row r="4" s="107" customFormat="1" ht="29.1" customHeight="1" spans="1:3">
      <c r="A4" s="118">
        <v>207079</v>
      </c>
      <c r="B4" s="119" t="s">
        <v>344</v>
      </c>
      <c r="C4" s="120">
        <v>127</v>
      </c>
    </row>
    <row r="5" s="107" customFormat="1" ht="29.1" customHeight="1" spans="1:3">
      <c r="A5" s="118">
        <v>2082201</v>
      </c>
      <c r="B5" s="119" t="s">
        <v>255</v>
      </c>
      <c r="C5" s="120">
        <v>1575</v>
      </c>
    </row>
    <row r="6" s="107" customFormat="1" ht="29.1" customHeight="1" spans="1:3">
      <c r="A6" s="118"/>
      <c r="B6" s="119" t="s">
        <v>257</v>
      </c>
      <c r="C6" s="121"/>
    </row>
    <row r="7" s="107" customFormat="1" ht="29.1" customHeight="1" spans="1:3">
      <c r="A7" s="118">
        <v>2120899</v>
      </c>
      <c r="B7" s="119" t="s">
        <v>258</v>
      </c>
      <c r="C7" s="120">
        <v>52982</v>
      </c>
    </row>
    <row r="8" s="107" customFormat="1" ht="29.1" customHeight="1" spans="1:3">
      <c r="A8" s="118">
        <v>2136601</v>
      </c>
      <c r="B8" s="119" t="s">
        <v>345</v>
      </c>
      <c r="C8" s="120">
        <v>103</v>
      </c>
    </row>
    <row r="9" s="107" customFormat="1" ht="29.1" customHeight="1" spans="1:3">
      <c r="A9" s="118"/>
      <c r="B9" s="119" t="s">
        <v>260</v>
      </c>
      <c r="C9" s="120"/>
    </row>
    <row r="10" s="107" customFormat="1" ht="29.1" customHeight="1" spans="1:3">
      <c r="A10" s="118"/>
      <c r="B10" s="119" t="s">
        <v>346</v>
      </c>
      <c r="C10" s="119"/>
    </row>
    <row r="11" s="107" customFormat="1" ht="29.1" customHeight="1" spans="1:3">
      <c r="A11" s="118"/>
      <c r="B11" s="119" t="s">
        <v>347</v>
      </c>
      <c r="C11" s="120"/>
    </row>
    <row r="12" s="107" customFormat="1" ht="29.1" customHeight="1" spans="1:3">
      <c r="A12" s="118">
        <v>2320498</v>
      </c>
      <c r="B12" s="119" t="s">
        <v>348</v>
      </c>
      <c r="C12" s="120">
        <v>10245</v>
      </c>
    </row>
    <row r="13" s="107" customFormat="1" ht="29.1" customHeight="1" spans="1:3">
      <c r="A13" s="118">
        <v>2290402</v>
      </c>
      <c r="B13" s="119" t="s">
        <v>268</v>
      </c>
      <c r="C13" s="120">
        <v>88310</v>
      </c>
    </row>
    <row r="14" s="107" customFormat="1" ht="29.1" customHeight="1" spans="1:3">
      <c r="A14" s="118"/>
      <c r="B14" s="117" t="s">
        <v>211</v>
      </c>
      <c r="C14" s="122">
        <f>SUM(C4:C13)</f>
        <v>153342</v>
      </c>
    </row>
    <row r="15" s="108" customFormat="1" ht="29.1" customHeight="1" spans="1:3">
      <c r="A15" s="118">
        <v>2310499</v>
      </c>
      <c r="B15" s="119" t="s">
        <v>349</v>
      </c>
      <c r="C15" s="120">
        <v>8270</v>
      </c>
    </row>
    <row r="16" s="109" customFormat="1" ht="29.1" customHeight="1" spans="1:3">
      <c r="A16" s="123">
        <v>2300802</v>
      </c>
      <c r="B16" s="119" t="s">
        <v>350</v>
      </c>
      <c r="C16" s="120">
        <v>50000</v>
      </c>
    </row>
    <row r="17" s="108" customFormat="1" ht="29.1" customHeight="1" spans="1:3">
      <c r="A17" s="117"/>
      <c r="B17" s="124"/>
      <c r="C17" s="124"/>
    </row>
    <row r="18" s="108" customFormat="1" ht="29.1" customHeight="1" spans="1:3">
      <c r="A18" s="117"/>
      <c r="B18" s="117" t="s">
        <v>241</v>
      </c>
      <c r="C18" s="122">
        <f>C14+C15+C16</f>
        <v>211612</v>
      </c>
    </row>
    <row r="19" s="110" customFormat="1" ht="29.1" customHeight="1" spans="1:1">
      <c r="A19" s="125"/>
    </row>
    <row r="20" s="110" customFormat="1" ht="29.1" customHeight="1" spans="1:1">
      <c r="A20" s="125"/>
    </row>
    <row r="21" s="110" customFormat="1" ht="29.1" customHeight="1" spans="1:1">
      <c r="A21" s="125"/>
    </row>
    <row r="22" s="110" customFormat="1" ht="29.1" customHeight="1" spans="1:1">
      <c r="A22" s="125"/>
    </row>
    <row r="23" s="110" customFormat="1" ht="29.1" customHeight="1" spans="1:1">
      <c r="A23" s="125"/>
    </row>
    <row r="24" spans="2:3">
      <c r="B24" s="110"/>
      <c r="C24" s="110"/>
    </row>
  </sheetData>
  <mergeCells count="1">
    <mergeCell ref="B1:C1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7"/>
  <sheetViews>
    <sheetView zoomScaleSheetLayoutView="60" workbookViewId="0">
      <selection activeCell="B16" sqref="B16"/>
    </sheetView>
  </sheetViews>
  <sheetFormatPr defaultColWidth="9" defaultRowHeight="14.25" outlineLevelCol="3"/>
  <cols>
    <col min="1" max="1" width="42.875" style="36" customWidth="1"/>
    <col min="2" max="2" width="87.75" style="36" customWidth="1"/>
    <col min="3" max="3" width="13" style="36" customWidth="1"/>
    <col min="4" max="4" width="14.125" style="36" customWidth="1"/>
    <col min="5" max="16384" width="9" style="36"/>
  </cols>
  <sheetData>
    <row r="2" ht="22.5" spans="1:4">
      <c r="A2" s="90" t="s">
        <v>352</v>
      </c>
      <c r="B2" s="90"/>
      <c r="C2" s="90"/>
      <c r="D2" s="90"/>
    </row>
    <row r="3" ht="34.5" customHeight="1" spans="1:4">
      <c r="A3" s="91"/>
      <c r="B3" s="91"/>
      <c r="C3" s="92" t="s">
        <v>1</v>
      </c>
      <c r="D3" s="92"/>
    </row>
    <row r="4" customHeight="1" spans="1:4">
      <c r="A4" s="93" t="s">
        <v>353</v>
      </c>
      <c r="B4" s="94" t="s">
        <v>354</v>
      </c>
      <c r="C4" s="95" t="s">
        <v>8</v>
      </c>
      <c r="D4" s="95" t="s">
        <v>185</v>
      </c>
    </row>
    <row r="5" ht="13.5" spans="1:4">
      <c r="A5" s="96"/>
      <c r="B5" s="97"/>
      <c r="C5" s="95"/>
      <c r="D5" s="95"/>
    </row>
    <row r="6" ht="13.5" spans="1:4">
      <c r="A6" s="98"/>
      <c r="B6" s="99"/>
      <c r="C6" s="95"/>
      <c r="D6" s="95"/>
    </row>
    <row r="7" s="36" customFormat="1" ht="24" customHeight="1" spans="1:4">
      <c r="A7" s="100"/>
      <c r="B7" s="100" t="s">
        <v>244</v>
      </c>
      <c r="C7" s="101">
        <f>SUM(C8:C17)</f>
        <v>1693.73</v>
      </c>
      <c r="D7" s="102"/>
    </row>
    <row r="8" s="89" customFormat="1" ht="19" customHeight="1" spans="1:4">
      <c r="A8" s="103">
        <v>2296006</v>
      </c>
      <c r="B8" s="103" t="s">
        <v>355</v>
      </c>
      <c r="C8" s="104">
        <v>119.33</v>
      </c>
      <c r="D8" s="102"/>
    </row>
    <row r="9" s="89" customFormat="1" ht="19" customHeight="1" spans="1:4">
      <c r="A9" s="103">
        <v>2136601</v>
      </c>
      <c r="B9" s="103" t="s">
        <v>356</v>
      </c>
      <c r="C9" s="104">
        <v>40</v>
      </c>
      <c r="D9" s="102"/>
    </row>
    <row r="10" s="89" customFormat="1" ht="19" customHeight="1" spans="1:4">
      <c r="A10" s="103">
        <v>2082299</v>
      </c>
      <c r="B10" s="103" t="s">
        <v>357</v>
      </c>
      <c r="C10" s="104">
        <v>869.4</v>
      </c>
      <c r="D10" s="102"/>
    </row>
    <row r="11" s="89" customFormat="1" ht="19" customHeight="1" spans="1:4">
      <c r="A11" s="103">
        <v>2296002</v>
      </c>
      <c r="B11" s="103" t="s">
        <v>358</v>
      </c>
      <c r="C11" s="104">
        <v>224</v>
      </c>
      <c r="D11" s="102"/>
    </row>
    <row r="12" s="89" customFormat="1" ht="19" customHeight="1" spans="1:4">
      <c r="A12" s="103">
        <v>2296013</v>
      </c>
      <c r="B12" s="103" t="s">
        <v>359</v>
      </c>
      <c r="C12" s="104">
        <v>122</v>
      </c>
      <c r="D12" s="102"/>
    </row>
    <row r="13" s="89" customFormat="1" ht="19" customHeight="1" spans="1:4">
      <c r="A13" s="103">
        <v>2296003</v>
      </c>
      <c r="B13" s="103" t="s">
        <v>360</v>
      </c>
      <c r="C13" s="104">
        <v>74</v>
      </c>
      <c r="D13" s="102"/>
    </row>
    <row r="14" ht="19" customHeight="1" spans="1:4">
      <c r="A14" s="103">
        <v>2296002</v>
      </c>
      <c r="B14" s="103" t="s">
        <v>361</v>
      </c>
      <c r="C14" s="104">
        <v>117</v>
      </c>
      <c r="D14" s="102"/>
    </row>
    <row r="15" ht="19" customHeight="1" spans="1:4">
      <c r="A15" s="103">
        <v>2296003</v>
      </c>
      <c r="B15" s="105" t="s">
        <v>362</v>
      </c>
      <c r="C15" s="104">
        <v>5</v>
      </c>
      <c r="D15" s="102"/>
    </row>
    <row r="16" ht="19" customHeight="1" spans="1:4">
      <c r="A16" s="103">
        <v>2296002</v>
      </c>
      <c r="B16" s="105" t="s">
        <v>363</v>
      </c>
      <c r="C16" s="104">
        <v>83</v>
      </c>
      <c r="D16" s="102"/>
    </row>
    <row r="17" ht="19" customHeight="1" spans="1:4">
      <c r="A17" s="103">
        <v>2120899</v>
      </c>
      <c r="B17" s="103" t="s">
        <v>364</v>
      </c>
      <c r="C17" s="104">
        <v>40</v>
      </c>
      <c r="D17" s="102"/>
    </row>
  </sheetData>
  <mergeCells count="6">
    <mergeCell ref="A2:D2"/>
    <mergeCell ref="C3:D3"/>
    <mergeCell ref="A4:A6"/>
    <mergeCell ref="B4:B6"/>
    <mergeCell ref="C4:C6"/>
    <mergeCell ref="D4:D6"/>
  </mergeCells>
  <pageMargins left="0.7" right="0.7" top="0.75" bottom="0.75" header="0.3" footer="0.3"/>
  <pageSetup paperSize="9" orientation="portrait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zoomScaleSheetLayoutView="60" workbookViewId="0">
      <selection activeCell="C7" sqref="C7"/>
    </sheetView>
  </sheetViews>
  <sheetFormatPr defaultColWidth="9" defaultRowHeight="14.25" outlineLevelRow="7" outlineLevelCol="6"/>
  <cols>
    <col min="1" max="7" width="20.5" style="36" customWidth="1"/>
    <col min="8" max="16384" width="9" style="36"/>
  </cols>
  <sheetData>
    <row r="1" spans="1:7">
      <c r="A1" s="72"/>
      <c r="B1" s="73"/>
      <c r="C1" s="74"/>
      <c r="D1" s="75"/>
      <c r="E1" s="74"/>
      <c r="F1" s="73"/>
      <c r="G1" s="73"/>
    </row>
    <row r="2" spans="1:7">
      <c r="A2" s="72"/>
      <c r="B2" s="73"/>
      <c r="C2" s="74"/>
      <c r="D2" s="74"/>
      <c r="E2" s="74"/>
      <c r="F2" s="73"/>
      <c r="G2" s="73"/>
    </row>
    <row r="3" ht="22.5" spans="1:7">
      <c r="A3" s="76" t="s">
        <v>365</v>
      </c>
      <c r="B3" s="76"/>
      <c r="C3" s="76"/>
      <c r="D3" s="76"/>
      <c r="E3" s="76"/>
      <c r="F3" s="76"/>
      <c r="G3" s="76"/>
    </row>
    <row r="4" ht="34.5" customHeight="1" spans="1:7">
      <c r="A4" s="73"/>
      <c r="B4" s="73"/>
      <c r="C4" s="74"/>
      <c r="D4" s="74"/>
      <c r="E4" s="77" t="s">
        <v>321</v>
      </c>
      <c r="F4" s="77"/>
      <c r="G4" s="77"/>
    </row>
    <row r="5" ht="34.5" customHeight="1" spans="1:7">
      <c r="A5" s="78" t="s">
        <v>322</v>
      </c>
      <c r="B5" s="79" t="s">
        <v>323</v>
      </c>
      <c r="C5" s="79"/>
      <c r="D5" s="80" t="s">
        <v>324</v>
      </c>
      <c r="E5" s="81"/>
      <c r="F5" s="82" t="s">
        <v>366</v>
      </c>
      <c r="G5" s="83"/>
    </row>
    <row r="6" ht="34.5" customHeight="1" spans="1:7">
      <c r="A6" s="84"/>
      <c r="B6" s="84" t="s">
        <v>326</v>
      </c>
      <c r="C6" s="85" t="s">
        <v>367</v>
      </c>
      <c r="D6" s="86" t="s">
        <v>326</v>
      </c>
      <c r="E6" s="86" t="s">
        <v>368</v>
      </c>
      <c r="F6" s="84" t="s">
        <v>326</v>
      </c>
      <c r="G6" s="84" t="s">
        <v>366</v>
      </c>
    </row>
    <row r="7" ht="34.5" customHeight="1" spans="1:7">
      <c r="A7" s="87" t="s">
        <v>330</v>
      </c>
      <c r="B7" s="88">
        <v>22.79</v>
      </c>
      <c r="C7" s="88">
        <v>39.51</v>
      </c>
      <c r="D7" s="88">
        <f>E7</f>
        <v>7.55</v>
      </c>
      <c r="E7" s="88">
        <v>7.55</v>
      </c>
      <c r="F7" s="84">
        <f>G7</f>
        <v>37.59</v>
      </c>
      <c r="G7" s="84">
        <v>37.59</v>
      </c>
    </row>
    <row r="8" ht="13.5" spans="1:7">
      <c r="A8" s="73"/>
      <c r="B8" s="73"/>
      <c r="C8" s="74"/>
      <c r="D8" s="74"/>
      <c r="E8" s="74"/>
      <c r="F8" s="73"/>
      <c r="G8" s="73"/>
    </row>
  </sheetData>
  <mergeCells count="6">
    <mergeCell ref="A3:G3"/>
    <mergeCell ref="E4:G4"/>
    <mergeCell ref="B5:C5"/>
    <mergeCell ref="D5:E5"/>
    <mergeCell ref="F5:G5"/>
    <mergeCell ref="A5:A6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B12"/>
  <sheetViews>
    <sheetView showZeros="0" workbookViewId="0">
      <selection activeCell="A5" sqref="A5"/>
    </sheetView>
  </sheetViews>
  <sheetFormatPr defaultColWidth="9" defaultRowHeight="13.5" outlineLevelCol="1"/>
  <cols>
    <col min="1" max="1" width="39.875" customWidth="1"/>
    <col min="2" max="2" width="33.5" customWidth="1"/>
  </cols>
  <sheetData>
    <row r="2" ht="22.5" spans="1:2">
      <c r="A2" s="58" t="s">
        <v>369</v>
      </c>
      <c r="B2" s="58"/>
    </row>
    <row r="3" ht="30" customHeight="1" spans="1:2">
      <c r="A3" s="70"/>
      <c r="B3" s="71" t="s">
        <v>1</v>
      </c>
    </row>
    <row r="4" s="57" customFormat="1" ht="39" customHeight="1" spans="1:2">
      <c r="A4" s="61" t="s">
        <v>370</v>
      </c>
      <c r="B4" s="62"/>
    </row>
    <row r="5" s="57" customFormat="1" ht="39" customHeight="1" spans="1:2">
      <c r="A5" s="61" t="s">
        <v>371</v>
      </c>
      <c r="B5" s="61" t="s">
        <v>7</v>
      </c>
    </row>
    <row r="6" s="57" customFormat="1" ht="39" customHeight="1" spans="1:2">
      <c r="A6" s="63" t="s">
        <v>372</v>
      </c>
      <c r="B6" s="64">
        <f>SUM(B7:B11)</f>
        <v>2023</v>
      </c>
    </row>
    <row r="7" s="57" customFormat="1" ht="39" customHeight="1" spans="1:2">
      <c r="A7" s="65" t="s">
        <v>373</v>
      </c>
      <c r="B7" s="66">
        <v>2000</v>
      </c>
    </row>
    <row r="8" s="57" customFormat="1" ht="39" customHeight="1" spans="1:2">
      <c r="A8" s="65" t="s">
        <v>374</v>
      </c>
      <c r="B8" s="67"/>
    </row>
    <row r="9" s="57" customFormat="1" ht="39" customHeight="1" spans="1:2">
      <c r="A9" s="65" t="s">
        <v>375</v>
      </c>
      <c r="B9" s="66"/>
    </row>
    <row r="10" s="57" customFormat="1" ht="39" customHeight="1" spans="1:2">
      <c r="A10" s="65" t="s">
        <v>376</v>
      </c>
      <c r="B10" s="67"/>
    </row>
    <row r="11" s="57" customFormat="1" ht="39" customHeight="1" spans="1:2">
      <c r="A11" s="65" t="s">
        <v>377</v>
      </c>
      <c r="B11" s="66">
        <v>23</v>
      </c>
    </row>
    <row r="12" s="57" customFormat="1" ht="39" customHeight="1" spans="1:2">
      <c r="A12" s="68"/>
      <c r="B12" s="67"/>
    </row>
  </sheetData>
  <mergeCells count="2">
    <mergeCell ref="A2:B2"/>
    <mergeCell ref="A4:B4"/>
  </mergeCells>
  <printOptions horizontalCentered="1"/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showZeros="0" workbookViewId="0">
      <selection activeCell="A2" sqref="A2:B2"/>
    </sheetView>
  </sheetViews>
  <sheetFormatPr defaultColWidth="9" defaultRowHeight="13.5" outlineLevelCol="1"/>
  <cols>
    <col min="1" max="2" width="41.375" customWidth="1"/>
  </cols>
  <sheetData>
    <row r="1" ht="14.25" spans="2:2">
      <c r="B1" s="16"/>
    </row>
    <row r="2" ht="22.5" spans="1:2">
      <c r="A2" s="58" t="s">
        <v>378</v>
      </c>
      <c r="B2" s="58"/>
    </row>
    <row r="3" spans="1:2">
      <c r="A3" s="59"/>
      <c r="B3" s="60" t="s">
        <v>379</v>
      </c>
    </row>
    <row r="4" s="57" customFormat="1" ht="39" customHeight="1" spans="1:2">
      <c r="A4" s="61" t="s">
        <v>380</v>
      </c>
      <c r="B4" s="62"/>
    </row>
    <row r="5" s="57" customFormat="1" ht="39" customHeight="1" spans="1:2">
      <c r="A5" s="61" t="s">
        <v>371</v>
      </c>
      <c r="B5" s="61" t="s">
        <v>7</v>
      </c>
    </row>
    <row r="6" s="57" customFormat="1" ht="39" customHeight="1" spans="1:2">
      <c r="A6" s="63" t="s">
        <v>381</v>
      </c>
      <c r="B6" s="64">
        <f>SUM(B7:B11)</f>
        <v>2023</v>
      </c>
    </row>
    <row r="7" s="57" customFormat="1" ht="39" customHeight="1" spans="1:2">
      <c r="A7" s="65" t="s">
        <v>382</v>
      </c>
      <c r="B7" s="66">
        <v>23</v>
      </c>
    </row>
    <row r="8" s="57" customFormat="1" ht="39" customHeight="1" spans="1:2">
      <c r="A8" s="65" t="s">
        <v>383</v>
      </c>
      <c r="B8" s="66"/>
    </row>
    <row r="9" s="57" customFormat="1" ht="39" customHeight="1" spans="1:2">
      <c r="A9" s="65" t="s">
        <v>384</v>
      </c>
      <c r="B9" s="67"/>
    </row>
    <row r="10" s="57" customFormat="1" ht="39" customHeight="1" spans="1:2">
      <c r="A10" s="65" t="s">
        <v>385</v>
      </c>
      <c r="B10" s="66">
        <v>2000</v>
      </c>
    </row>
    <row r="11" s="57" customFormat="1" ht="39" customHeight="1" spans="1:2">
      <c r="A11" s="68"/>
      <c r="B11" s="69"/>
    </row>
    <row r="12" s="57" customFormat="1" ht="39" customHeight="1" spans="1:2">
      <c r="A12" s="68"/>
      <c r="B12" s="69"/>
    </row>
  </sheetData>
  <mergeCells count="2">
    <mergeCell ref="A2:B2"/>
    <mergeCell ref="A4:B4"/>
  </mergeCells>
  <printOptions horizontalCentered="1"/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showZeros="0" workbookViewId="0">
      <selection activeCell="A9" sqref="A9"/>
    </sheetView>
  </sheetViews>
  <sheetFormatPr defaultColWidth="9" defaultRowHeight="13.5" outlineLevelCol="1"/>
  <cols>
    <col min="1" max="2" width="41.375" customWidth="1"/>
  </cols>
  <sheetData>
    <row r="1" ht="14.25" spans="2:2">
      <c r="B1" s="16"/>
    </row>
    <row r="2" ht="22.5" spans="1:2">
      <c r="A2" s="58" t="s">
        <v>386</v>
      </c>
      <c r="B2" s="58"/>
    </row>
    <row r="3" spans="1:2">
      <c r="A3" s="59"/>
      <c r="B3" s="60" t="s">
        <v>379</v>
      </c>
    </row>
    <row r="4" s="57" customFormat="1" ht="39" customHeight="1" spans="1:2">
      <c r="A4" s="61" t="s">
        <v>380</v>
      </c>
      <c r="B4" s="62"/>
    </row>
    <row r="5" s="57" customFormat="1" ht="39" customHeight="1" spans="1:2">
      <c r="A5" s="61" t="s">
        <v>371</v>
      </c>
      <c r="B5" s="61" t="s">
        <v>7</v>
      </c>
    </row>
    <row r="6" s="57" customFormat="1" ht="39" customHeight="1" spans="1:2">
      <c r="A6" s="63" t="s">
        <v>381</v>
      </c>
      <c r="B6" s="64">
        <f>SUM(B7:B11)</f>
        <v>2023</v>
      </c>
    </row>
    <row r="7" s="57" customFormat="1" ht="39" customHeight="1" spans="1:2">
      <c r="A7" s="65" t="s">
        <v>382</v>
      </c>
      <c r="B7" s="66">
        <v>23</v>
      </c>
    </row>
    <row r="8" s="57" customFormat="1" ht="39" customHeight="1" spans="1:2">
      <c r="A8" s="65" t="s">
        <v>383</v>
      </c>
      <c r="B8" s="66"/>
    </row>
    <row r="9" s="57" customFormat="1" ht="39" customHeight="1" spans="1:2">
      <c r="A9" s="65" t="s">
        <v>384</v>
      </c>
      <c r="B9" s="67"/>
    </row>
    <row r="10" s="57" customFormat="1" ht="39" customHeight="1" spans="1:2">
      <c r="A10" s="65" t="s">
        <v>385</v>
      </c>
      <c r="B10" s="66">
        <v>2000</v>
      </c>
    </row>
    <row r="11" s="57" customFormat="1" ht="39" customHeight="1" spans="1:2">
      <c r="A11" s="68"/>
      <c r="B11" s="69"/>
    </row>
    <row r="12" s="57" customFormat="1" ht="39" customHeight="1" spans="1:2">
      <c r="A12" s="68"/>
      <c r="B12" s="69"/>
    </row>
  </sheetData>
  <mergeCells count="2">
    <mergeCell ref="A2:B2"/>
    <mergeCell ref="A4:B4"/>
  </mergeCells>
  <printOptions horizontalCentered="1"/>
  <pageMargins left="0.708661417322835" right="0.708661417322835" top="0.748031496062992" bottom="0.748031496062992" header="0.31496062992126" footer="0.31496062992126"/>
  <pageSetup paperSize="9" scale="9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zoomScaleSheetLayoutView="60" workbookViewId="0">
      <selection activeCell="C31" sqref="C31"/>
    </sheetView>
  </sheetViews>
  <sheetFormatPr defaultColWidth="9" defaultRowHeight="14.25" outlineLevelCol="2"/>
  <cols>
    <col min="1" max="2" width="44.375" style="36" customWidth="1"/>
    <col min="3" max="3" width="11.625" style="36"/>
    <col min="4" max="16384" width="9" style="36"/>
  </cols>
  <sheetData>
    <row r="1" ht="22.5" spans="1:3">
      <c r="A1" s="37" t="s">
        <v>387</v>
      </c>
      <c r="B1" s="37"/>
      <c r="C1" s="37"/>
    </row>
    <row r="2" spans="1:3">
      <c r="A2" s="38"/>
      <c r="B2" s="39"/>
      <c r="C2" s="39"/>
    </row>
    <row r="3" ht="21.75" customHeight="1" spans="1:3">
      <c r="A3" s="40"/>
      <c r="B3" s="41"/>
      <c r="C3" s="42" t="s">
        <v>1</v>
      </c>
    </row>
    <row r="4" customHeight="1" spans="1:3">
      <c r="A4" s="43" t="s">
        <v>388</v>
      </c>
      <c r="B4" s="44" t="s">
        <v>184</v>
      </c>
      <c r="C4" s="45" t="s">
        <v>185</v>
      </c>
    </row>
    <row r="5" customHeight="1" spans="1:3">
      <c r="A5" s="43"/>
      <c r="B5" s="46"/>
      <c r="C5" s="47"/>
    </row>
    <row r="6" customHeight="1" spans="1:3">
      <c r="A6" s="43"/>
      <c r="B6" s="46"/>
      <c r="C6" s="47"/>
    </row>
    <row r="7" customHeight="1" spans="1:3">
      <c r="A7" s="43"/>
      <c r="B7" s="48"/>
      <c r="C7" s="47"/>
    </row>
    <row r="8" ht="31.5" customHeight="1" spans="1:3">
      <c r="A8" s="49" t="s">
        <v>389</v>
      </c>
      <c r="B8" s="50">
        <v>23</v>
      </c>
      <c r="C8" s="50"/>
    </row>
    <row r="9" ht="31.5" customHeight="1" spans="1:3">
      <c r="A9" s="49" t="s">
        <v>390</v>
      </c>
      <c r="B9" s="50"/>
      <c r="C9" s="50"/>
    </row>
    <row r="10" ht="31.5" customHeight="1" spans="1:3">
      <c r="A10" s="49" t="s">
        <v>391</v>
      </c>
      <c r="B10" s="50">
        <v>23</v>
      </c>
      <c r="C10" s="51"/>
    </row>
    <row r="11" ht="31.5" customHeight="1" spans="1:3">
      <c r="A11" s="49" t="s">
        <v>392</v>
      </c>
      <c r="B11" s="49"/>
      <c r="C11" s="51"/>
    </row>
    <row r="12" ht="31.5" customHeight="1" spans="1:3">
      <c r="A12" s="49" t="s">
        <v>393</v>
      </c>
      <c r="B12" s="49"/>
      <c r="C12" s="51"/>
    </row>
    <row r="13" ht="31.5" customHeight="1" spans="1:3">
      <c r="A13" s="52"/>
      <c r="B13" s="53"/>
      <c r="C13" s="53"/>
    </row>
    <row r="14" ht="33.75" customHeight="1" spans="1:3">
      <c r="A14" s="54"/>
      <c r="B14" s="55"/>
      <c r="C14" s="56"/>
    </row>
  </sheetData>
  <mergeCells count="5">
    <mergeCell ref="A1:C1"/>
    <mergeCell ref="A14:C14"/>
    <mergeCell ref="A4:A7"/>
    <mergeCell ref="B4:B7"/>
    <mergeCell ref="C4:C7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C12"/>
  <sheetViews>
    <sheetView showZeros="0" workbookViewId="0">
      <selection activeCell="A9" sqref="A9:B9"/>
    </sheetView>
  </sheetViews>
  <sheetFormatPr defaultColWidth="9" defaultRowHeight="13.5" outlineLevelCol="2"/>
  <cols>
    <col min="1" max="3" width="30.125" customWidth="1"/>
  </cols>
  <sheetData>
    <row r="2" ht="36" customHeight="1" spans="1:3">
      <c r="A2" s="33" t="s">
        <v>394</v>
      </c>
      <c r="B2" s="33"/>
      <c r="C2" s="33"/>
    </row>
    <row r="3" ht="18.75" spans="1:3">
      <c r="A3" s="18"/>
      <c r="B3" s="19"/>
      <c r="C3" s="34" t="s">
        <v>1</v>
      </c>
    </row>
    <row r="4" ht="29.25" customHeight="1" spans="1:3">
      <c r="A4" s="21" t="s">
        <v>395</v>
      </c>
      <c r="B4" s="22"/>
      <c r="C4" s="35" t="s">
        <v>396</v>
      </c>
    </row>
    <row r="5" ht="29.25" customHeight="1" spans="1:3">
      <c r="A5" s="24"/>
      <c r="B5" s="25"/>
      <c r="C5" s="26" t="s">
        <v>2</v>
      </c>
    </row>
    <row r="6" s="15" customFormat="1" ht="29.25" customHeight="1" spans="1:3">
      <c r="A6" s="27" t="s">
        <v>397</v>
      </c>
      <c r="B6" s="28"/>
      <c r="C6" s="29">
        <f>SUM(C7:C12)</f>
        <v>127872</v>
      </c>
    </row>
    <row r="7" ht="29.25" customHeight="1" spans="1:3">
      <c r="A7" s="30" t="s">
        <v>398</v>
      </c>
      <c r="B7" s="31"/>
      <c r="C7" s="32">
        <v>30443</v>
      </c>
    </row>
    <row r="8" ht="29.25" customHeight="1" spans="1:3">
      <c r="A8" s="30" t="s">
        <v>399</v>
      </c>
      <c r="B8" s="31"/>
      <c r="C8" s="32">
        <v>930</v>
      </c>
    </row>
    <row r="9" ht="29.25" customHeight="1" spans="1:3">
      <c r="A9" s="30" t="s">
        <v>400</v>
      </c>
      <c r="B9" s="31"/>
      <c r="C9" s="32">
        <v>13301</v>
      </c>
    </row>
    <row r="10" ht="29.25" customHeight="1" spans="1:3">
      <c r="A10" s="30" t="s">
        <v>401</v>
      </c>
      <c r="B10" s="31"/>
      <c r="C10" s="32">
        <v>543</v>
      </c>
    </row>
    <row r="11" ht="29.25" customHeight="1" spans="1:3">
      <c r="A11" s="30" t="s">
        <v>402</v>
      </c>
      <c r="B11" s="31"/>
      <c r="C11" s="32">
        <v>60661</v>
      </c>
    </row>
    <row r="12" ht="29.25" customHeight="1" spans="1:3">
      <c r="A12" s="30" t="s">
        <v>403</v>
      </c>
      <c r="B12" s="31"/>
      <c r="C12" s="32">
        <v>21994</v>
      </c>
    </row>
  </sheetData>
  <mergeCells count="9">
    <mergeCell ref="A2:C2"/>
    <mergeCell ref="A6:B6"/>
    <mergeCell ref="A7:B7"/>
    <mergeCell ref="A8:B8"/>
    <mergeCell ref="A9:B9"/>
    <mergeCell ref="A10:B10"/>
    <mergeCell ref="A11:B11"/>
    <mergeCell ref="A12:B12"/>
    <mergeCell ref="A4:B5"/>
  </mergeCells>
  <printOptions horizontalCentered="1"/>
  <pageMargins left="0.708661417322835" right="0.708661417322835" top="0.748031496062992" bottom="0.748031496062992" header="0.31496062992126" footer="0.31496062992126"/>
  <pageSetup paperSize="9" scale="73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showZeros="0" workbookViewId="0">
      <selection activeCell="A8" sqref="A8:B8"/>
    </sheetView>
  </sheetViews>
  <sheetFormatPr defaultColWidth="9" defaultRowHeight="13.5" outlineLevelCol="2"/>
  <cols>
    <col min="1" max="3" width="30.125" customWidth="1"/>
  </cols>
  <sheetData>
    <row r="1" ht="14.25" spans="3:3">
      <c r="C1" s="16"/>
    </row>
    <row r="2" ht="36" customHeight="1" spans="1:3">
      <c r="A2" s="17" t="s">
        <v>404</v>
      </c>
      <c r="B2" s="17"/>
      <c r="C2" s="17"/>
    </row>
    <row r="3" ht="18.75" spans="1:3">
      <c r="A3" s="18"/>
      <c r="B3" s="19"/>
      <c r="C3" s="20" t="s">
        <v>1</v>
      </c>
    </row>
    <row r="4" ht="29.25" customHeight="1" spans="1:3">
      <c r="A4" s="21" t="s">
        <v>395</v>
      </c>
      <c r="B4" s="22"/>
      <c r="C4" s="23"/>
    </row>
    <row r="5" ht="29.25" customHeight="1" spans="1:3">
      <c r="A5" s="24"/>
      <c r="B5" s="25"/>
      <c r="C5" s="26" t="s">
        <v>209</v>
      </c>
    </row>
    <row r="6" s="15" customFormat="1" ht="29.25" customHeight="1" spans="1:3">
      <c r="A6" s="27" t="s">
        <v>397</v>
      </c>
      <c r="B6" s="28"/>
      <c r="C6" s="29">
        <f>SUM(C7:C12)</f>
        <v>113315</v>
      </c>
    </row>
    <row r="7" ht="29.25" customHeight="1" spans="1:3">
      <c r="A7" s="30" t="s">
        <v>398</v>
      </c>
      <c r="B7" s="31"/>
      <c r="C7" s="32">
        <v>29472</v>
      </c>
    </row>
    <row r="8" ht="29.25" customHeight="1" spans="1:3">
      <c r="A8" s="30" t="s">
        <v>399</v>
      </c>
      <c r="B8" s="31"/>
      <c r="C8" s="32">
        <v>106</v>
      </c>
    </row>
    <row r="9" ht="29.25" customHeight="1" spans="1:3">
      <c r="A9" s="30" t="s">
        <v>400</v>
      </c>
      <c r="B9" s="31"/>
      <c r="C9" s="32">
        <v>11353</v>
      </c>
    </row>
    <row r="10" ht="29.25" customHeight="1" spans="1:3">
      <c r="A10" s="30" t="s">
        <v>401</v>
      </c>
      <c r="B10" s="31"/>
      <c r="C10" s="32">
        <v>590</v>
      </c>
    </row>
    <row r="11" ht="29.25" customHeight="1" spans="1:3">
      <c r="A11" s="30" t="s">
        <v>402</v>
      </c>
      <c r="B11" s="31"/>
      <c r="C11" s="32">
        <v>55053</v>
      </c>
    </row>
    <row r="12" ht="29.25" customHeight="1" spans="1:3">
      <c r="A12" s="30" t="s">
        <v>403</v>
      </c>
      <c r="B12" s="31"/>
      <c r="C12" s="32">
        <v>16741</v>
      </c>
    </row>
  </sheetData>
  <mergeCells count="9">
    <mergeCell ref="A2:C2"/>
    <mergeCell ref="A6:B6"/>
    <mergeCell ref="A7:B7"/>
    <mergeCell ref="A8:B8"/>
    <mergeCell ref="A9:B9"/>
    <mergeCell ref="A10:B10"/>
    <mergeCell ref="A11:B11"/>
    <mergeCell ref="A12:B12"/>
    <mergeCell ref="A4:B5"/>
  </mergeCells>
  <printOptions horizontalCentered="1"/>
  <pageMargins left="0.708661417322835" right="0.708661417322835" top="0.748031496062992" bottom="0.748031496062992" header="0.31496062992126" footer="0.31496062992126"/>
  <pageSetup paperSize="9" scale="73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zoomScaleSheetLayoutView="60" workbookViewId="0">
      <selection activeCell="A2" sqref="A2:B2"/>
    </sheetView>
  </sheetViews>
  <sheetFormatPr defaultColWidth="9" defaultRowHeight="14.25" outlineLevelCol="1"/>
  <cols>
    <col min="1" max="1" width="38.125" style="2" customWidth="1"/>
    <col min="2" max="2" width="40.625" style="2" customWidth="1"/>
    <col min="3" max="3" width="40.875" style="2" customWidth="1"/>
    <col min="4" max="4" width="9.375" style="2"/>
    <col min="5" max="16384" width="9" style="2"/>
  </cols>
  <sheetData>
    <row r="1" ht="33" customHeight="1" spans="1:1">
      <c r="A1" s="3"/>
    </row>
    <row r="2" ht="25.5" customHeight="1" spans="1:2">
      <c r="A2" s="4" t="s">
        <v>405</v>
      </c>
      <c r="B2" s="4"/>
    </row>
    <row r="3" ht="23.25" customHeight="1" spans="1:2">
      <c r="A3" s="5"/>
      <c r="B3" s="6" t="s">
        <v>1</v>
      </c>
    </row>
    <row r="4" s="1" customFormat="1" ht="27.75" customHeight="1" spans="1:2">
      <c r="A4" s="7" t="s">
        <v>332</v>
      </c>
      <c r="B4" s="8" t="s">
        <v>184</v>
      </c>
    </row>
    <row r="5" s="1" customFormat="1" ht="27.75" customHeight="1" spans="1:2">
      <c r="A5" s="9" t="s">
        <v>295</v>
      </c>
      <c r="B5" s="10">
        <v>0</v>
      </c>
    </row>
    <row r="6" s="1" customFormat="1" ht="27.75" customHeight="1" spans="1:2">
      <c r="A6" s="9" t="s">
        <v>293</v>
      </c>
      <c r="B6" s="10">
        <v>1004</v>
      </c>
    </row>
    <row r="7" s="1" customFormat="1" ht="27.75" customHeight="1" spans="1:2">
      <c r="A7" s="9" t="s">
        <v>406</v>
      </c>
      <c r="B7" s="11">
        <f>SUM(B8:B9)</f>
        <v>738</v>
      </c>
    </row>
    <row r="8" s="1" customFormat="1" ht="27.75" customHeight="1" spans="1:2">
      <c r="A8" s="9" t="s">
        <v>407</v>
      </c>
      <c r="B8" s="10">
        <v>618</v>
      </c>
    </row>
    <row r="9" s="1" customFormat="1" ht="27.75" customHeight="1" spans="1:2">
      <c r="A9" s="12" t="s">
        <v>408</v>
      </c>
      <c r="B9" s="10">
        <v>120</v>
      </c>
    </row>
    <row r="10" s="1" customFormat="1" ht="27.75" customHeight="1" spans="1:2">
      <c r="A10" s="9"/>
      <c r="B10" s="10"/>
    </row>
    <row r="11" s="1" customFormat="1" ht="27.75" customHeight="1" spans="1:2">
      <c r="A11" s="7" t="s">
        <v>409</v>
      </c>
      <c r="B11" s="13">
        <f>B5+B6+B7</f>
        <v>1742</v>
      </c>
    </row>
    <row r="12" s="1" customFormat="1" ht="124.5" customHeight="1" spans="1:2">
      <c r="A12" s="14" t="s">
        <v>410</v>
      </c>
      <c r="B12" s="14"/>
    </row>
  </sheetData>
  <mergeCells count="2">
    <mergeCell ref="A2:B2"/>
    <mergeCell ref="A12:B12"/>
  </mergeCells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showZeros="0" workbookViewId="0">
      <selection activeCell="A1" sqref="$A1:$XFD1"/>
    </sheetView>
  </sheetViews>
  <sheetFormatPr defaultColWidth="9" defaultRowHeight="13.5" outlineLevelCol="3"/>
  <cols>
    <col min="1" max="1" width="39.625" customWidth="1"/>
    <col min="2" max="4" width="18.25" customWidth="1"/>
  </cols>
  <sheetData>
    <row r="1" ht="22.5" spans="1:4">
      <c r="A1" s="58" t="s">
        <v>180</v>
      </c>
      <c r="B1" s="58"/>
      <c r="C1" s="58"/>
      <c r="D1" s="58"/>
    </row>
    <row r="2" ht="21.95" customHeight="1" spans="1:4">
      <c r="A2" s="59"/>
      <c r="B2" s="59"/>
      <c r="C2" s="59"/>
      <c r="D2" s="206" t="s">
        <v>181</v>
      </c>
    </row>
    <row r="3" s="57" customFormat="1" ht="21" customHeight="1" spans="1:4">
      <c r="A3" s="61" t="s">
        <v>182</v>
      </c>
      <c r="B3" s="61" t="s">
        <v>183</v>
      </c>
      <c r="C3" s="61" t="s">
        <v>184</v>
      </c>
      <c r="D3" s="61" t="s">
        <v>185</v>
      </c>
    </row>
    <row r="4" s="57" customFormat="1" ht="21" customHeight="1" spans="1:4">
      <c r="A4" s="63" t="s">
        <v>186</v>
      </c>
      <c r="B4" s="64">
        <f>B5+B19</f>
        <v>63683</v>
      </c>
      <c r="C4" s="64">
        <f>C5+C19</f>
        <v>69036</v>
      </c>
      <c r="D4" s="207"/>
    </row>
    <row r="5" s="57" customFormat="1" ht="21" customHeight="1" spans="1:4">
      <c r="A5" s="63" t="s">
        <v>187</v>
      </c>
      <c r="B5" s="64">
        <f>SUM(B6:B17)</f>
        <v>42601</v>
      </c>
      <c r="C5" s="64">
        <f>SUM(C6:C18)</f>
        <v>49421</v>
      </c>
      <c r="D5" s="207"/>
    </row>
    <row r="6" s="57" customFormat="1" ht="21" customHeight="1" spans="1:4">
      <c r="A6" s="208" t="s">
        <v>188</v>
      </c>
      <c r="B6" s="66">
        <v>17224</v>
      </c>
      <c r="C6" s="66">
        <v>18811</v>
      </c>
      <c r="D6" s="207"/>
    </row>
    <row r="7" s="57" customFormat="1" ht="21" customHeight="1" spans="1:4">
      <c r="A7" s="208" t="s">
        <v>189</v>
      </c>
      <c r="B7" s="66">
        <v>3297</v>
      </c>
      <c r="C7" s="66">
        <v>3837</v>
      </c>
      <c r="D7" s="207"/>
    </row>
    <row r="8" s="57" customFormat="1" ht="21" customHeight="1" spans="1:4">
      <c r="A8" s="208" t="s">
        <v>190</v>
      </c>
      <c r="B8" s="66">
        <v>2527</v>
      </c>
      <c r="C8" s="66">
        <v>2969</v>
      </c>
      <c r="D8" s="207"/>
    </row>
    <row r="9" s="57" customFormat="1" ht="21" customHeight="1" spans="1:4">
      <c r="A9" s="208" t="s">
        <v>191</v>
      </c>
      <c r="B9" s="66">
        <v>5468</v>
      </c>
      <c r="C9" s="66">
        <v>6378</v>
      </c>
      <c r="D9" s="207"/>
    </row>
    <row r="10" s="57" customFormat="1" ht="21" customHeight="1" spans="1:4">
      <c r="A10" s="208" t="s">
        <v>192</v>
      </c>
      <c r="B10" s="66">
        <v>2061</v>
      </c>
      <c r="C10" s="66">
        <v>2412</v>
      </c>
      <c r="D10" s="207"/>
    </row>
    <row r="11" s="57" customFormat="1" ht="21" customHeight="1" spans="1:4">
      <c r="A11" s="208" t="s">
        <v>193</v>
      </c>
      <c r="B11" s="66">
        <v>782</v>
      </c>
      <c r="C11" s="66">
        <v>915</v>
      </c>
      <c r="D11" s="207"/>
    </row>
    <row r="12" s="57" customFormat="1" ht="21" customHeight="1" spans="1:4">
      <c r="A12" s="208" t="s">
        <v>194</v>
      </c>
      <c r="B12" s="66">
        <v>350</v>
      </c>
      <c r="C12" s="66">
        <v>407</v>
      </c>
      <c r="D12" s="207"/>
    </row>
    <row r="13" s="57" customFormat="1" ht="21" customHeight="1" spans="1:4">
      <c r="A13" s="208" t="s">
        <v>195</v>
      </c>
      <c r="B13" s="66">
        <v>999</v>
      </c>
      <c r="C13" s="66">
        <v>1164</v>
      </c>
      <c r="D13" s="207"/>
    </row>
    <row r="14" s="57" customFormat="1" ht="21" customHeight="1" spans="1:4">
      <c r="A14" s="208" t="s">
        <v>196</v>
      </c>
      <c r="B14" s="66">
        <v>3343</v>
      </c>
      <c r="C14" s="66">
        <v>3901</v>
      </c>
      <c r="D14" s="207"/>
    </row>
    <row r="15" s="57" customFormat="1" ht="21" customHeight="1" spans="1:4">
      <c r="A15" s="208" t="s">
        <v>197</v>
      </c>
      <c r="B15" s="66">
        <v>1416</v>
      </c>
      <c r="C15" s="66">
        <v>1730</v>
      </c>
      <c r="D15" s="207"/>
    </row>
    <row r="16" s="57" customFormat="1" ht="21" customHeight="1" spans="1:4">
      <c r="A16" s="208" t="s">
        <v>198</v>
      </c>
      <c r="B16" s="66">
        <v>5049</v>
      </c>
      <c r="C16" s="66">
        <v>5987</v>
      </c>
      <c r="D16" s="207"/>
    </row>
    <row r="17" s="57" customFormat="1" ht="21" customHeight="1" spans="1:4">
      <c r="A17" s="208" t="s">
        <v>199</v>
      </c>
      <c r="B17" s="66">
        <v>85</v>
      </c>
      <c r="C17" s="66">
        <v>95</v>
      </c>
      <c r="D17" s="207"/>
    </row>
    <row r="18" s="57" customFormat="1" ht="21" customHeight="1" spans="1:4">
      <c r="A18" s="208" t="s">
        <v>200</v>
      </c>
      <c r="B18" s="66"/>
      <c r="C18" s="66">
        <v>815</v>
      </c>
      <c r="D18" s="207"/>
    </row>
    <row r="19" s="57" customFormat="1" ht="21" customHeight="1" spans="1:4">
      <c r="A19" s="63" t="s">
        <v>201</v>
      </c>
      <c r="B19" s="64">
        <f>SUM(B20:B25)</f>
        <v>21082</v>
      </c>
      <c r="C19" s="64">
        <f>SUM(C20:C25)</f>
        <v>19615</v>
      </c>
      <c r="D19" s="207"/>
    </row>
    <row r="20" s="57" customFormat="1" ht="21" customHeight="1" spans="1:4">
      <c r="A20" s="208" t="s">
        <v>202</v>
      </c>
      <c r="B20" s="66">
        <v>2457</v>
      </c>
      <c r="C20" s="66">
        <v>2400</v>
      </c>
      <c r="D20" s="207"/>
    </row>
    <row r="21" s="57" customFormat="1" ht="21" customHeight="1" spans="1:4">
      <c r="A21" s="208" t="s">
        <v>203</v>
      </c>
      <c r="B21" s="66">
        <v>11427</v>
      </c>
      <c r="C21" s="66">
        <v>3810</v>
      </c>
      <c r="D21" s="207"/>
    </row>
    <row r="22" s="57" customFormat="1" ht="21" customHeight="1" spans="1:4">
      <c r="A22" s="208" t="s">
        <v>204</v>
      </c>
      <c r="B22" s="66">
        <v>4996</v>
      </c>
      <c r="C22" s="66">
        <v>7675</v>
      </c>
      <c r="D22" s="207"/>
    </row>
    <row r="23" s="57" customFormat="1" ht="21" customHeight="1" spans="1:4">
      <c r="A23" s="209" t="s">
        <v>205</v>
      </c>
      <c r="B23" s="66">
        <v>1566</v>
      </c>
      <c r="C23" s="66">
        <v>5010</v>
      </c>
      <c r="D23" s="207"/>
    </row>
    <row r="24" s="57" customFormat="1" ht="21" customHeight="1" spans="1:4">
      <c r="A24" s="209" t="s">
        <v>206</v>
      </c>
      <c r="B24" s="66">
        <v>546</v>
      </c>
      <c r="C24" s="66"/>
      <c r="D24" s="207"/>
    </row>
    <row r="25" s="57" customFormat="1" ht="21" customHeight="1" spans="1:4">
      <c r="A25" s="208" t="s">
        <v>207</v>
      </c>
      <c r="B25" s="66">
        <v>90</v>
      </c>
      <c r="C25" s="66">
        <v>720</v>
      </c>
      <c r="D25" s="207"/>
    </row>
  </sheetData>
  <mergeCells count="1">
    <mergeCell ref="A1:D1"/>
  </mergeCells>
  <printOptions horizontalCentered="1"/>
  <pageMargins left="0.708661417322835" right="0.708661417322835" top="0.748031496062992" bottom="0.748031496062992" header="0.31496062992126" footer="0.31496062992126"/>
  <pageSetup paperSize="9" scale="9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7"/>
  <sheetViews>
    <sheetView showGridLines="0" showZeros="0" zoomScale="85" zoomScaleNormal="85" workbookViewId="0">
      <pane ySplit="6" topLeftCell="A7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10.5" style="136" customWidth="1"/>
    <col min="2" max="2" width="26.125" style="136" customWidth="1"/>
    <col min="3" max="4" width="11.75" style="136"/>
    <col min="5" max="5" width="10.375" style="136"/>
    <col min="6" max="7" width="10.125" style="136" customWidth="1"/>
    <col min="8" max="16377" width="9" style="136"/>
    <col min="16378" max="16384" width="9" style="137"/>
  </cols>
  <sheetData>
    <row r="1" ht="18" customHeight="1"/>
    <row r="2" s="197" customFormat="1" ht="22.5" spans="1:7">
      <c r="A2" s="198" t="s">
        <v>208</v>
      </c>
      <c r="B2" s="198"/>
      <c r="C2" s="198"/>
      <c r="D2" s="198"/>
      <c r="E2" s="198"/>
      <c r="F2" s="198"/>
      <c r="G2" s="198"/>
    </row>
    <row r="3" ht="20.25" customHeight="1" spans="7:7">
      <c r="G3" s="199" t="s">
        <v>1</v>
      </c>
    </row>
    <row r="4" ht="31.5" customHeight="1" spans="1:7">
      <c r="A4" s="140" t="s">
        <v>209</v>
      </c>
      <c r="B4" s="140"/>
      <c r="C4" s="140"/>
      <c r="D4" s="140"/>
      <c r="E4" s="140"/>
      <c r="F4" s="140"/>
      <c r="G4" s="140"/>
    </row>
    <row r="5" ht="21.9" customHeight="1" spans="1:7">
      <c r="A5" s="141" t="s">
        <v>3</v>
      </c>
      <c r="B5" s="140" t="s">
        <v>4</v>
      </c>
      <c r="C5" s="141" t="s">
        <v>5</v>
      </c>
      <c r="D5" s="141" t="s">
        <v>6</v>
      </c>
      <c r="E5" s="141" t="s">
        <v>7</v>
      </c>
      <c r="F5" s="141"/>
      <c r="G5" s="141"/>
    </row>
    <row r="6" ht="46.2" customHeight="1" spans="1:7">
      <c r="A6" s="141"/>
      <c r="B6" s="140"/>
      <c r="C6" s="141"/>
      <c r="D6" s="141"/>
      <c r="E6" s="141" t="s">
        <v>8</v>
      </c>
      <c r="F6" s="143" t="s">
        <v>9</v>
      </c>
      <c r="G6" s="143" t="s">
        <v>10</v>
      </c>
    </row>
    <row r="7" ht="20.1" customHeight="1" spans="1:7">
      <c r="A7" s="153" t="s">
        <v>210</v>
      </c>
      <c r="B7" s="200" t="s">
        <v>211</v>
      </c>
      <c r="C7" s="201">
        <f>[13]表二!C1250</f>
        <v>337448</v>
      </c>
      <c r="D7" s="201">
        <f>[13]表二!D1250</f>
        <v>356526</v>
      </c>
      <c r="E7" s="201">
        <f>[13]表二!E1250</f>
        <v>358107</v>
      </c>
      <c r="F7" s="146">
        <f t="shared" ref="F7:F11" si="0">IF(C7=0,"",ROUND(E7/C7*100,1))</f>
        <v>106.1</v>
      </c>
      <c r="G7" s="146">
        <f t="shared" ref="G7:G11" si="1">IF(D7=0,"",ROUND(E7/D7*100,1))</f>
        <v>100.4</v>
      </c>
    </row>
    <row r="8" ht="20.1" customHeight="1" spans="1:7">
      <c r="A8" s="153" t="s">
        <v>212</v>
      </c>
      <c r="B8" s="202" t="s">
        <v>213</v>
      </c>
      <c r="C8" s="201">
        <f t="shared" ref="C8:E8" si="2">SUM(C9,C22:C31)</f>
        <v>12101</v>
      </c>
      <c r="D8" s="201">
        <f t="shared" si="2"/>
        <v>52325</v>
      </c>
      <c r="E8" s="201">
        <f t="shared" si="2"/>
        <v>34329</v>
      </c>
      <c r="F8" s="146">
        <f t="shared" si="0"/>
        <v>283.7</v>
      </c>
      <c r="G8" s="146">
        <f t="shared" si="1"/>
        <v>65.6</v>
      </c>
    </row>
    <row r="9" ht="20.1" customHeight="1" spans="1:7">
      <c r="A9" s="153" t="s">
        <v>214</v>
      </c>
      <c r="B9" s="145" t="s">
        <v>215</v>
      </c>
      <c r="C9" s="146">
        <f t="shared" ref="C9:E9" si="3">SUM(C10:C11)</f>
        <v>11996</v>
      </c>
      <c r="D9" s="146">
        <f t="shared" si="3"/>
        <v>18089</v>
      </c>
      <c r="E9" s="146">
        <f t="shared" si="3"/>
        <v>34329</v>
      </c>
      <c r="F9" s="146">
        <f t="shared" si="0"/>
        <v>286.2</v>
      </c>
      <c r="G9" s="146">
        <f t="shared" si="1"/>
        <v>189.8</v>
      </c>
    </row>
    <row r="10" ht="20.1" customHeight="1" spans="1:7">
      <c r="A10" s="153" t="s">
        <v>216</v>
      </c>
      <c r="B10" s="145" t="s">
        <v>217</v>
      </c>
      <c r="C10" s="146">
        <v>994</v>
      </c>
      <c r="D10" s="146">
        <v>3022</v>
      </c>
      <c r="E10" s="146">
        <v>23629</v>
      </c>
      <c r="F10" s="146">
        <f t="shared" si="0"/>
        <v>2377.2</v>
      </c>
      <c r="G10" s="146">
        <f t="shared" si="1"/>
        <v>781.9</v>
      </c>
    </row>
    <row r="11" ht="20.1" customHeight="1" spans="1:7">
      <c r="A11" s="153" t="s">
        <v>218</v>
      </c>
      <c r="B11" s="145" t="s">
        <v>219</v>
      </c>
      <c r="C11" s="146">
        <v>11002</v>
      </c>
      <c r="D11" s="146">
        <v>15067</v>
      </c>
      <c r="E11" s="146">
        <v>10700</v>
      </c>
      <c r="F11" s="146">
        <f t="shared" si="0"/>
        <v>97.3</v>
      </c>
      <c r="G11" s="146">
        <f t="shared" si="1"/>
        <v>71</v>
      </c>
    </row>
    <row r="12" ht="20.1" customHeight="1" spans="1:7">
      <c r="A12" s="153"/>
      <c r="B12" s="145"/>
      <c r="C12" s="146"/>
      <c r="D12" s="146"/>
      <c r="E12" s="146"/>
      <c r="F12" s="146"/>
      <c r="G12" s="146"/>
    </row>
    <row r="13" ht="20.1" customHeight="1" spans="1:7">
      <c r="A13" s="153"/>
      <c r="B13" s="145" t="s">
        <v>220</v>
      </c>
      <c r="C13" s="146"/>
      <c r="D13" s="146"/>
      <c r="E13" s="146"/>
      <c r="F13" s="146"/>
      <c r="G13" s="146"/>
    </row>
    <row r="14" ht="20.1" customHeight="1" spans="1:7">
      <c r="A14" s="153"/>
      <c r="B14" s="145" t="s">
        <v>220</v>
      </c>
      <c r="C14" s="146"/>
      <c r="D14" s="146"/>
      <c r="E14" s="146"/>
      <c r="F14" s="146"/>
      <c r="G14" s="146"/>
    </row>
    <row r="15" ht="20.1" customHeight="1" spans="1:7">
      <c r="A15" s="153"/>
      <c r="B15" s="148" t="s">
        <v>220</v>
      </c>
      <c r="C15" s="146"/>
      <c r="D15" s="146"/>
      <c r="E15" s="146"/>
      <c r="F15" s="146"/>
      <c r="G15" s="146"/>
    </row>
    <row r="16" ht="20.1" customHeight="1" spans="1:7">
      <c r="A16" s="153"/>
      <c r="B16" s="149" t="s">
        <v>220</v>
      </c>
      <c r="C16" s="146"/>
      <c r="D16" s="146"/>
      <c r="E16" s="146"/>
      <c r="F16" s="146"/>
      <c r="G16" s="146"/>
    </row>
    <row r="17" ht="20.1" customHeight="1" spans="1:7">
      <c r="A17" s="153"/>
      <c r="B17" s="149" t="s">
        <v>220</v>
      </c>
      <c r="C17" s="146"/>
      <c r="D17" s="146"/>
      <c r="E17" s="146"/>
      <c r="F17" s="146"/>
      <c r="G17" s="146"/>
    </row>
    <row r="18" ht="20.1" customHeight="1" spans="1:7">
      <c r="A18" s="153"/>
      <c r="B18" s="149" t="s">
        <v>220</v>
      </c>
      <c r="C18" s="146"/>
      <c r="D18" s="146"/>
      <c r="E18" s="146"/>
      <c r="F18" s="146"/>
      <c r="G18" s="146"/>
    </row>
    <row r="19" ht="20.1" customHeight="1" spans="1:7">
      <c r="A19" s="153"/>
      <c r="B19" s="149"/>
      <c r="C19" s="146"/>
      <c r="D19" s="146"/>
      <c r="E19" s="146"/>
      <c r="F19" s="146"/>
      <c r="G19" s="146"/>
    </row>
    <row r="20" ht="20.1" customHeight="1" spans="1:7">
      <c r="A20" s="153"/>
      <c r="B20" s="149"/>
      <c r="C20" s="146"/>
      <c r="D20" s="146"/>
      <c r="E20" s="146"/>
      <c r="F20" s="146"/>
      <c r="G20" s="146"/>
    </row>
    <row r="21" ht="20.1" customHeight="1" spans="1:7">
      <c r="A21" s="153"/>
      <c r="B21" s="149"/>
      <c r="C21" s="146"/>
      <c r="D21" s="146"/>
      <c r="E21" s="146"/>
      <c r="F21" s="146"/>
      <c r="G21" s="146"/>
    </row>
    <row r="22" ht="20.1" customHeight="1" spans="1:7">
      <c r="A22" s="213" t="s">
        <v>221</v>
      </c>
      <c r="B22" s="149" t="s">
        <v>222</v>
      </c>
      <c r="C22" s="146"/>
      <c r="D22" s="146"/>
      <c r="E22" s="146"/>
      <c r="F22" s="146" t="str">
        <f t="shared" ref="F22:F31" si="4">IF(C22=0,"",ROUND(E22/C22*100,1))</f>
        <v/>
      </c>
      <c r="G22" s="146" t="str">
        <f t="shared" ref="G22:G31" si="5">IF(D22=0,"",ROUND(E22/D22*100,1))</f>
        <v/>
      </c>
    </row>
    <row r="23" ht="20.1" customHeight="1" spans="1:7">
      <c r="A23" s="153" t="s">
        <v>223</v>
      </c>
      <c r="B23" s="145" t="s">
        <v>224</v>
      </c>
      <c r="C23" s="146"/>
      <c r="D23" s="146"/>
      <c r="E23" s="146"/>
      <c r="F23" s="146" t="str">
        <f t="shared" si="4"/>
        <v/>
      </c>
      <c r="G23" s="146" t="str">
        <f t="shared" si="5"/>
        <v/>
      </c>
    </row>
    <row r="24" ht="20.1" customHeight="1" spans="1:7">
      <c r="A24" s="153" t="s">
        <v>225</v>
      </c>
      <c r="B24" s="204" t="s">
        <v>226</v>
      </c>
      <c r="C24" s="146"/>
      <c r="D24" s="146">
        <v>3310</v>
      </c>
      <c r="E24" s="146"/>
      <c r="F24" s="146" t="str">
        <f t="shared" si="4"/>
        <v/>
      </c>
      <c r="G24" s="146">
        <f t="shared" si="5"/>
        <v>0</v>
      </c>
    </row>
    <row r="25" ht="20.1" customHeight="1" spans="1:7">
      <c r="A25" s="153" t="s">
        <v>227</v>
      </c>
      <c r="B25" s="204" t="s">
        <v>228</v>
      </c>
      <c r="C25" s="151"/>
      <c r="D25" s="151"/>
      <c r="E25" s="151"/>
      <c r="F25" s="146" t="str">
        <f t="shared" si="4"/>
        <v/>
      </c>
      <c r="G25" s="146" t="str">
        <f t="shared" si="5"/>
        <v/>
      </c>
    </row>
    <row r="26" ht="20.1" customHeight="1" spans="1:7">
      <c r="A26" s="153" t="s">
        <v>229</v>
      </c>
      <c r="B26" s="147" t="s">
        <v>230</v>
      </c>
      <c r="C26" s="146">
        <v>105</v>
      </c>
      <c r="D26" s="146">
        <v>4605</v>
      </c>
      <c r="E26" s="151"/>
      <c r="F26" s="146">
        <f t="shared" si="4"/>
        <v>0</v>
      </c>
      <c r="G26" s="146">
        <f t="shared" si="5"/>
        <v>0</v>
      </c>
    </row>
    <row r="27" ht="20.1" customHeight="1" spans="1:7">
      <c r="A27" s="153" t="s">
        <v>231</v>
      </c>
      <c r="B27" s="147" t="s">
        <v>232</v>
      </c>
      <c r="C27" s="146"/>
      <c r="D27" s="146"/>
      <c r="E27" s="146"/>
      <c r="F27" s="146" t="str">
        <f t="shared" si="4"/>
        <v/>
      </c>
      <c r="G27" s="146" t="str">
        <f t="shared" si="5"/>
        <v/>
      </c>
    </row>
    <row r="28" ht="20.1" customHeight="1" spans="1:7">
      <c r="A28" s="153" t="s">
        <v>233</v>
      </c>
      <c r="B28" s="147" t="s">
        <v>234</v>
      </c>
      <c r="C28" s="146"/>
      <c r="D28" s="146"/>
      <c r="E28" s="146"/>
      <c r="F28" s="146" t="str">
        <f t="shared" si="4"/>
        <v/>
      </c>
      <c r="G28" s="146" t="str">
        <f t="shared" si="5"/>
        <v/>
      </c>
    </row>
    <row r="29" ht="20.1" customHeight="1" spans="1:7">
      <c r="A29" s="213" t="s">
        <v>235</v>
      </c>
      <c r="B29" s="153" t="s">
        <v>236</v>
      </c>
      <c r="C29" s="146"/>
      <c r="D29" s="146"/>
      <c r="E29" s="146"/>
      <c r="F29" s="146" t="str">
        <f t="shared" si="4"/>
        <v/>
      </c>
      <c r="G29" s="146" t="str">
        <f t="shared" si="5"/>
        <v/>
      </c>
    </row>
    <row r="30" ht="20.1" customHeight="1" spans="1:7">
      <c r="A30" s="213" t="s">
        <v>237</v>
      </c>
      <c r="B30" s="153" t="s">
        <v>238</v>
      </c>
      <c r="C30" s="146"/>
      <c r="D30" s="146"/>
      <c r="E30" s="146"/>
      <c r="F30" s="146" t="str">
        <f t="shared" si="4"/>
        <v/>
      </c>
      <c r="G30" s="146" t="str">
        <f t="shared" si="5"/>
        <v/>
      </c>
    </row>
    <row r="31" ht="19.2" customHeight="1" spans="1:7">
      <c r="A31" s="153" t="s">
        <v>239</v>
      </c>
      <c r="B31" s="145" t="s">
        <v>240</v>
      </c>
      <c r="C31" s="146"/>
      <c r="D31" s="146">
        <v>26321</v>
      </c>
      <c r="E31" s="146"/>
      <c r="F31" s="146" t="str">
        <f t="shared" si="4"/>
        <v/>
      </c>
      <c r="G31" s="146">
        <f t="shared" si="5"/>
        <v>0</v>
      </c>
    </row>
    <row r="32" ht="18" customHeight="1" spans="1:7">
      <c r="A32" s="153"/>
      <c r="B32" s="147"/>
      <c r="C32" s="146"/>
      <c r="D32" s="146"/>
      <c r="E32" s="146"/>
      <c r="F32" s="146"/>
      <c r="G32" s="146"/>
    </row>
    <row r="33" ht="18" customHeight="1" spans="1:7">
      <c r="A33" s="153"/>
      <c r="B33" s="147"/>
      <c r="C33" s="146"/>
      <c r="D33" s="146"/>
      <c r="E33" s="146"/>
      <c r="F33" s="146"/>
      <c r="G33" s="146"/>
    </row>
    <row r="34" ht="18" customHeight="1" spans="1:7">
      <c r="A34" s="153"/>
      <c r="B34" s="147" t="s">
        <v>220</v>
      </c>
      <c r="C34" s="146"/>
      <c r="D34" s="146"/>
      <c r="E34" s="146"/>
      <c r="F34" s="146"/>
      <c r="G34" s="146"/>
    </row>
    <row r="35" ht="18" customHeight="1" spans="1:7">
      <c r="A35" s="153"/>
      <c r="B35" s="147"/>
      <c r="C35" s="146"/>
      <c r="D35" s="146"/>
      <c r="E35" s="146"/>
      <c r="F35" s="146"/>
      <c r="G35" s="146"/>
    </row>
    <row r="36" ht="18" customHeight="1" spans="1:7">
      <c r="A36" s="153"/>
      <c r="B36" s="147"/>
      <c r="C36" s="146"/>
      <c r="D36" s="146"/>
      <c r="E36" s="146"/>
      <c r="F36" s="146"/>
      <c r="G36" s="146"/>
    </row>
    <row r="37" ht="18" customHeight="1" spans="1:7">
      <c r="A37" s="153"/>
      <c r="B37" s="205" t="s">
        <v>241</v>
      </c>
      <c r="C37" s="201">
        <f t="shared" ref="C37:E37" si="6">SUM(C7:C8)</f>
        <v>349549</v>
      </c>
      <c r="D37" s="201">
        <f t="shared" si="6"/>
        <v>408851</v>
      </c>
      <c r="E37" s="201">
        <f t="shared" si="6"/>
        <v>392436</v>
      </c>
      <c r="F37" s="201">
        <f>IF(C37=0,"",ROUND(E37/C37*100,1))</f>
        <v>112.3</v>
      </c>
      <c r="G37" s="146">
        <f>IF(D37=0,"",ROUND(E37/D37*100,1))</f>
        <v>96</v>
      </c>
    </row>
  </sheetData>
  <sheetProtection formatCells="0" formatColumns="0" formatRows="0" insertRows="0" insertColumns="0" insertHyperlinks="0" deleteColumns="0" deleteRows="0" sort="0" autoFilter="0" pivotTables="0"/>
  <autoFilter ref="A6:G18">
    <extLst/>
  </autoFilter>
  <mergeCells count="6">
    <mergeCell ref="A2:G2"/>
    <mergeCell ref="A4:G4"/>
    <mergeCell ref="E5:G5"/>
    <mergeCell ref="A5:A6"/>
    <mergeCell ref="C5:C6"/>
    <mergeCell ref="D5:D6"/>
  </mergeCells>
  <printOptions horizontalCentered="1"/>
  <pageMargins left="0.472222208976746" right="0.472222208976746" top="0.590277791023254" bottom="0.472222208976746" header="0.314583331346512" footer="0.314583331346512"/>
  <pageSetup paperSize="9" scale="63" fitToHeight="0" orientation="landscape" errors="blank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A8" sqref="A8"/>
    </sheetView>
  </sheetViews>
  <sheetFormatPr defaultColWidth="8.75" defaultRowHeight="13.5" outlineLevelCol="6"/>
  <cols>
    <col min="1" max="1" width="24.75" style="178" customWidth="1"/>
    <col min="2" max="4" width="15.75" style="179" customWidth="1"/>
    <col min="5" max="5" width="16.125" style="180" customWidth="1"/>
    <col min="6" max="7" width="9.625" style="180"/>
    <col min="8" max="33" width="9" style="180"/>
    <col min="34" max="16384" width="8.75" style="180"/>
  </cols>
  <sheetData>
    <row r="1" ht="25.5" customHeight="1" spans="1:5">
      <c r="A1" s="181"/>
      <c r="E1" s="182"/>
    </row>
    <row r="2" s="176" customFormat="1" ht="23.25" customHeight="1" spans="1:5">
      <c r="A2" s="183" t="s">
        <v>242</v>
      </c>
      <c r="B2" s="183"/>
      <c r="C2" s="183"/>
      <c r="D2" s="183"/>
      <c r="E2" s="183"/>
    </row>
    <row r="3" ht="32.25" customHeight="1" spans="5:5">
      <c r="E3" s="184" t="s">
        <v>1</v>
      </c>
    </row>
    <row r="4" ht="33" customHeight="1" spans="1:5">
      <c r="A4" s="185" t="s">
        <v>243</v>
      </c>
      <c r="B4" s="186" t="s">
        <v>244</v>
      </c>
      <c r="C4" s="186" t="s">
        <v>245</v>
      </c>
      <c r="D4" s="187" t="s">
        <v>246</v>
      </c>
      <c r="E4" s="188" t="s">
        <v>247</v>
      </c>
    </row>
    <row r="5" s="177" customFormat="1" ht="33" customHeight="1" spans="1:7">
      <c r="A5" s="189" t="s">
        <v>248</v>
      </c>
      <c r="B5" s="190">
        <f>SUM(B6:B26)</f>
        <v>310052</v>
      </c>
      <c r="C5" s="190">
        <f>SUM(C6:C26)</f>
        <v>225540</v>
      </c>
      <c r="D5" s="190">
        <f>SUM(D6:D26)</f>
        <v>84512</v>
      </c>
      <c r="E5" s="191"/>
      <c r="G5" s="192"/>
    </row>
    <row r="6" s="177" customFormat="1" ht="30" customHeight="1" spans="1:6">
      <c r="A6" s="193" t="s">
        <v>249</v>
      </c>
      <c r="B6" s="194">
        <f t="shared" ref="B6:B26" si="0">C6+D6</f>
        <v>19522</v>
      </c>
      <c r="C6" s="194">
        <v>19500</v>
      </c>
      <c r="D6" s="194">
        <v>22</v>
      </c>
      <c r="E6" s="195"/>
      <c r="F6" s="192"/>
    </row>
    <row r="7" s="177" customFormat="1" ht="30" customHeight="1" spans="1:6">
      <c r="A7" s="193" t="s">
        <v>250</v>
      </c>
      <c r="B7" s="194">
        <f t="shared" si="0"/>
        <v>15</v>
      </c>
      <c r="C7" s="194"/>
      <c r="D7" s="194">
        <v>15</v>
      </c>
      <c r="E7" s="195"/>
      <c r="F7" s="192"/>
    </row>
    <row r="8" s="177" customFormat="1" ht="30" customHeight="1" spans="1:6">
      <c r="A8" s="193" t="s">
        <v>251</v>
      </c>
      <c r="B8" s="194">
        <f t="shared" si="0"/>
        <v>13398</v>
      </c>
      <c r="C8" s="194">
        <v>12000</v>
      </c>
      <c r="D8" s="194">
        <v>1398</v>
      </c>
      <c r="E8" s="195"/>
      <c r="F8" s="192"/>
    </row>
    <row r="9" s="177" customFormat="1" ht="30" customHeight="1" spans="1:6">
      <c r="A9" s="193" t="s">
        <v>252</v>
      </c>
      <c r="B9" s="194">
        <f t="shared" si="0"/>
        <v>59492</v>
      </c>
      <c r="C9" s="194">
        <v>35500</v>
      </c>
      <c r="D9" s="194">
        <v>23992</v>
      </c>
      <c r="E9" s="195"/>
      <c r="F9" s="192"/>
    </row>
    <row r="10" s="177" customFormat="1" ht="30" customHeight="1" spans="1:6">
      <c r="A10" s="193" t="s">
        <v>253</v>
      </c>
      <c r="B10" s="194">
        <f t="shared" si="0"/>
        <v>3578</v>
      </c>
      <c r="C10" s="194">
        <v>3400</v>
      </c>
      <c r="D10" s="194">
        <v>178</v>
      </c>
      <c r="E10" s="195"/>
      <c r="F10" s="192"/>
    </row>
    <row r="11" s="177" customFormat="1" ht="30" customHeight="1" spans="1:6">
      <c r="A11" s="196" t="s">
        <v>254</v>
      </c>
      <c r="B11" s="194">
        <f t="shared" si="0"/>
        <v>2695</v>
      </c>
      <c r="C11" s="194">
        <v>2300</v>
      </c>
      <c r="D11" s="194">
        <v>395</v>
      </c>
      <c r="E11" s="195"/>
      <c r="F11" s="192"/>
    </row>
    <row r="12" s="177" customFormat="1" ht="30" customHeight="1" spans="1:6">
      <c r="A12" s="196" t="s">
        <v>255</v>
      </c>
      <c r="B12" s="194">
        <f t="shared" si="0"/>
        <v>63649</v>
      </c>
      <c r="C12" s="194">
        <v>51000</v>
      </c>
      <c r="D12" s="194">
        <v>12649</v>
      </c>
      <c r="E12" s="195"/>
      <c r="F12" s="192"/>
    </row>
    <row r="13" s="177" customFormat="1" ht="30" customHeight="1" spans="1:6">
      <c r="A13" s="196" t="s">
        <v>256</v>
      </c>
      <c r="B13" s="194">
        <f t="shared" si="0"/>
        <v>54079</v>
      </c>
      <c r="C13" s="194">
        <v>47000</v>
      </c>
      <c r="D13" s="194">
        <v>7079</v>
      </c>
      <c r="E13" s="195"/>
      <c r="F13" s="192"/>
    </row>
    <row r="14" s="177" customFormat="1" ht="30" customHeight="1" spans="1:6">
      <c r="A14" s="196" t="s">
        <v>257</v>
      </c>
      <c r="B14" s="194">
        <f t="shared" si="0"/>
        <v>2339</v>
      </c>
      <c r="C14" s="194">
        <v>2100</v>
      </c>
      <c r="D14" s="194">
        <v>239</v>
      </c>
      <c r="E14" s="195"/>
      <c r="F14" s="192"/>
    </row>
    <row r="15" s="177" customFormat="1" ht="30" customHeight="1" spans="1:6">
      <c r="A15" s="196" t="s">
        <v>258</v>
      </c>
      <c r="B15" s="194">
        <f t="shared" si="0"/>
        <v>11000</v>
      </c>
      <c r="C15" s="194">
        <v>11000</v>
      </c>
      <c r="D15" s="194"/>
      <c r="E15" s="195"/>
      <c r="F15" s="192"/>
    </row>
    <row r="16" s="177" customFormat="1" ht="30" customHeight="1" spans="1:6">
      <c r="A16" s="196" t="s">
        <v>259</v>
      </c>
      <c r="B16" s="194">
        <f t="shared" si="0"/>
        <v>36454</v>
      </c>
      <c r="C16" s="194">
        <v>3300</v>
      </c>
      <c r="D16" s="194">
        <v>33154</v>
      </c>
      <c r="E16" s="195"/>
      <c r="F16" s="192"/>
    </row>
    <row r="17" s="177" customFormat="1" ht="30" customHeight="1" spans="1:6">
      <c r="A17" s="196" t="s">
        <v>260</v>
      </c>
      <c r="B17" s="194">
        <f t="shared" si="0"/>
        <v>7762</v>
      </c>
      <c r="C17" s="194">
        <v>6500</v>
      </c>
      <c r="D17" s="194">
        <v>1262</v>
      </c>
      <c r="E17" s="195"/>
      <c r="F17" s="192"/>
    </row>
    <row r="18" s="177" customFormat="1" ht="30" customHeight="1" spans="1:6">
      <c r="A18" s="196" t="s">
        <v>261</v>
      </c>
      <c r="B18" s="194">
        <f t="shared" si="0"/>
        <v>5907</v>
      </c>
      <c r="C18" s="194">
        <v>5700</v>
      </c>
      <c r="D18" s="194">
        <v>207</v>
      </c>
      <c r="E18" s="195"/>
      <c r="F18" s="192"/>
    </row>
    <row r="19" s="177" customFormat="1" ht="30" customHeight="1" spans="1:6">
      <c r="A19" s="196" t="s">
        <v>262</v>
      </c>
      <c r="B19" s="194">
        <f t="shared" si="0"/>
        <v>2100</v>
      </c>
      <c r="C19" s="194">
        <v>2100</v>
      </c>
      <c r="D19" s="194"/>
      <c r="E19" s="195"/>
      <c r="F19" s="192"/>
    </row>
    <row r="20" s="177" customFormat="1" ht="30" customHeight="1" spans="1:6">
      <c r="A20" s="196" t="s">
        <v>263</v>
      </c>
      <c r="B20" s="194">
        <f t="shared" si="0"/>
        <v>7700</v>
      </c>
      <c r="C20" s="194">
        <v>7700</v>
      </c>
      <c r="D20" s="194"/>
      <c r="E20" s="195"/>
      <c r="F20" s="192"/>
    </row>
    <row r="21" s="177" customFormat="1" ht="30" customHeight="1" spans="1:6">
      <c r="A21" s="196" t="s">
        <v>264</v>
      </c>
      <c r="B21" s="194">
        <f t="shared" si="0"/>
        <v>5015</v>
      </c>
      <c r="C21" s="194">
        <v>4500</v>
      </c>
      <c r="D21" s="194">
        <v>515</v>
      </c>
      <c r="E21" s="195"/>
      <c r="F21" s="192"/>
    </row>
    <row r="22" s="177" customFormat="1" ht="30" customHeight="1" spans="1:6">
      <c r="A22" s="196" t="s">
        <v>265</v>
      </c>
      <c r="B22" s="194">
        <f t="shared" si="0"/>
        <v>3000</v>
      </c>
      <c r="C22" s="194">
        <v>3000</v>
      </c>
      <c r="D22" s="194"/>
      <c r="E22" s="195"/>
      <c r="F22" s="192"/>
    </row>
    <row r="23" s="177" customFormat="1" ht="30" customHeight="1" spans="1:6">
      <c r="A23" s="196" t="s">
        <v>266</v>
      </c>
      <c r="B23" s="194">
        <f t="shared" si="0"/>
        <v>2300</v>
      </c>
      <c r="C23" s="194">
        <v>2300</v>
      </c>
      <c r="D23" s="194"/>
      <c r="E23" s="195"/>
      <c r="F23" s="192"/>
    </row>
    <row r="24" s="177" customFormat="1" ht="30" customHeight="1" spans="1:6">
      <c r="A24" s="196" t="s">
        <v>267</v>
      </c>
      <c r="B24" s="194">
        <f t="shared" si="0"/>
        <v>3000</v>
      </c>
      <c r="C24" s="194">
        <v>3000</v>
      </c>
      <c r="D24" s="194"/>
      <c r="E24" s="195"/>
      <c r="F24" s="192"/>
    </row>
    <row r="25" s="177" customFormat="1" ht="30" customHeight="1" spans="1:6">
      <c r="A25" s="196" t="s">
        <v>268</v>
      </c>
      <c r="B25" s="194">
        <f t="shared" si="0"/>
        <v>3407</v>
      </c>
      <c r="C25" s="194"/>
      <c r="D25" s="194">
        <v>3407</v>
      </c>
      <c r="E25" s="195"/>
      <c r="F25" s="192"/>
    </row>
    <row r="26" s="177" customFormat="1" ht="30" customHeight="1" spans="1:6">
      <c r="A26" s="196" t="s">
        <v>269</v>
      </c>
      <c r="B26" s="194">
        <f t="shared" si="0"/>
        <v>3640</v>
      </c>
      <c r="C26" s="194">
        <v>3640</v>
      </c>
      <c r="D26" s="194"/>
      <c r="E26" s="195"/>
      <c r="F26" s="192"/>
    </row>
    <row r="27" ht="30" customHeight="1"/>
  </sheetData>
  <mergeCells count="1">
    <mergeCell ref="A2:E2"/>
  </mergeCells>
  <printOptions horizontalCentered="1"/>
  <pageMargins left="0.708661417322835" right="0.708661417322835" top="0.748031496062992" bottom="0.748031496062992" header="0.31496062992126" footer="0.31496062992126"/>
  <pageSetup paperSize="9" scale="81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SheetLayoutView="60" workbookViewId="0">
      <selection activeCell="C15" sqref="C15"/>
    </sheetView>
  </sheetViews>
  <sheetFormatPr defaultColWidth="9" defaultRowHeight="14.25" outlineLevelCol="4"/>
  <cols>
    <col min="1" max="1" width="16.125" style="36" customWidth="1"/>
    <col min="2" max="2" width="9.375" style="36" customWidth="1"/>
    <col min="3" max="3" width="36.375" style="36"/>
    <col min="4" max="4" width="17.125" style="36" customWidth="1"/>
    <col min="5" max="5" width="11.625" style="36"/>
    <col min="6" max="16384" width="9" style="36"/>
  </cols>
  <sheetData>
    <row r="1" ht="29.25" customHeight="1" spans="1:5">
      <c r="A1" s="155" t="s">
        <v>270</v>
      </c>
      <c r="B1" s="155"/>
      <c r="C1" s="155"/>
      <c r="D1" s="155"/>
      <c r="E1" s="155"/>
    </row>
    <row r="2" ht="23.25" customHeight="1" spans="1:5">
      <c r="A2" s="156"/>
      <c r="B2" s="156"/>
      <c r="C2" s="157"/>
      <c r="D2" s="158"/>
      <c r="E2" s="159" t="s">
        <v>1</v>
      </c>
    </row>
    <row r="3" ht="13.5" spans="1:5">
      <c r="A3" s="160" t="s">
        <v>271</v>
      </c>
      <c r="B3" s="160"/>
      <c r="C3" s="161" t="s">
        <v>272</v>
      </c>
      <c r="D3" s="161" t="s">
        <v>184</v>
      </c>
      <c r="E3" s="162" t="s">
        <v>185</v>
      </c>
    </row>
    <row r="4" ht="13.5" spans="1:5">
      <c r="A4" s="160" t="s">
        <v>273</v>
      </c>
      <c r="B4" s="160" t="s">
        <v>274</v>
      </c>
      <c r="C4" s="161"/>
      <c r="D4" s="161"/>
      <c r="E4" s="162"/>
    </row>
    <row r="5" s="154" customFormat="1" spans="1:5">
      <c r="A5" s="163" t="s">
        <v>275</v>
      </c>
      <c r="B5" s="163"/>
      <c r="C5" s="164" t="s">
        <v>276</v>
      </c>
      <c r="D5" s="165">
        <f>SUM(D6:D8)</f>
        <v>33060</v>
      </c>
      <c r="E5" s="166"/>
    </row>
    <row r="6" ht="13.5" spans="1:5">
      <c r="A6" s="167"/>
      <c r="B6" s="167" t="s">
        <v>277</v>
      </c>
      <c r="C6" s="168" t="s">
        <v>278</v>
      </c>
      <c r="D6" s="169">
        <v>22800</v>
      </c>
      <c r="E6" s="170"/>
    </row>
    <row r="7" ht="13.5" spans="1:5">
      <c r="A7" s="167"/>
      <c r="B7" s="167" t="s">
        <v>279</v>
      </c>
      <c r="C7" s="168" t="s">
        <v>280</v>
      </c>
      <c r="D7" s="171">
        <v>7980</v>
      </c>
      <c r="E7" s="170"/>
    </row>
    <row r="8" ht="13.5" spans="1:5">
      <c r="A8" s="167"/>
      <c r="B8" s="167" t="s">
        <v>281</v>
      </c>
      <c r="C8" s="168" t="s">
        <v>282</v>
      </c>
      <c r="D8" s="172">
        <v>2280</v>
      </c>
      <c r="E8" s="170"/>
    </row>
    <row r="9" s="154" customFormat="1" spans="1:5">
      <c r="A9" s="163" t="s">
        <v>283</v>
      </c>
      <c r="B9" s="163"/>
      <c r="C9" s="164" t="s">
        <v>284</v>
      </c>
      <c r="D9" s="173">
        <f>SUM(D10:D19)</f>
        <v>31133</v>
      </c>
      <c r="E9" s="166"/>
    </row>
    <row r="10" ht="13.5" spans="1:5">
      <c r="A10" s="167"/>
      <c r="B10" s="167" t="s">
        <v>277</v>
      </c>
      <c r="C10" s="174" t="s">
        <v>285</v>
      </c>
      <c r="D10" s="171">
        <v>19312</v>
      </c>
      <c r="E10" s="170"/>
    </row>
    <row r="11" ht="13.5" spans="1:5">
      <c r="A11" s="167"/>
      <c r="B11" s="167" t="s">
        <v>279</v>
      </c>
      <c r="C11" s="168" t="s">
        <v>286</v>
      </c>
      <c r="D11" s="172">
        <v>334</v>
      </c>
      <c r="E11" s="170"/>
    </row>
    <row r="12" ht="13.5" spans="1:5">
      <c r="A12" s="167"/>
      <c r="B12" s="167" t="s">
        <v>281</v>
      </c>
      <c r="C12" s="168" t="s">
        <v>287</v>
      </c>
      <c r="D12" s="172">
        <v>329</v>
      </c>
      <c r="E12" s="170"/>
    </row>
    <row r="13" ht="13.5" spans="1:5">
      <c r="A13" s="167"/>
      <c r="B13" s="167" t="s">
        <v>288</v>
      </c>
      <c r="C13" s="168" t="s">
        <v>289</v>
      </c>
      <c r="D13" s="172">
        <v>1718</v>
      </c>
      <c r="E13" s="170"/>
    </row>
    <row r="14" ht="13.5" spans="1:5">
      <c r="A14" s="167"/>
      <c r="B14" s="167" t="s">
        <v>290</v>
      </c>
      <c r="C14" s="168" t="s">
        <v>291</v>
      </c>
      <c r="D14" s="172">
        <v>1132</v>
      </c>
      <c r="E14" s="170"/>
    </row>
    <row r="15" ht="13.5" spans="1:5">
      <c r="A15" s="167"/>
      <c r="B15" s="167" t="s">
        <v>292</v>
      </c>
      <c r="C15" s="168" t="s">
        <v>293</v>
      </c>
      <c r="D15" s="172">
        <v>1025</v>
      </c>
      <c r="E15" s="170"/>
    </row>
    <row r="16" ht="13.5" spans="1:5">
      <c r="A16" s="167"/>
      <c r="B16" s="167" t="s">
        <v>294</v>
      </c>
      <c r="C16" s="168" t="s">
        <v>295</v>
      </c>
      <c r="D16" s="172"/>
      <c r="E16" s="170"/>
    </row>
    <row r="17" ht="13.5" spans="1:5">
      <c r="A17" s="167"/>
      <c r="B17" s="167" t="s">
        <v>296</v>
      </c>
      <c r="C17" s="168" t="s">
        <v>297</v>
      </c>
      <c r="D17" s="172">
        <v>734</v>
      </c>
      <c r="E17" s="170"/>
    </row>
    <row r="18" ht="13.5" spans="1:5">
      <c r="A18" s="167"/>
      <c r="B18" s="167" t="s">
        <v>298</v>
      </c>
      <c r="C18" s="168" t="s">
        <v>299</v>
      </c>
      <c r="D18" s="172">
        <v>2425</v>
      </c>
      <c r="E18" s="170"/>
    </row>
    <row r="19" ht="13.5" spans="1:5">
      <c r="A19" s="167"/>
      <c r="B19" s="167" t="s">
        <v>300</v>
      </c>
      <c r="C19" s="168" t="s">
        <v>301</v>
      </c>
      <c r="D19" s="172">
        <v>4124</v>
      </c>
      <c r="E19" s="170"/>
    </row>
    <row r="20" s="154" customFormat="1" spans="1:5">
      <c r="A20" s="163" t="s">
        <v>302</v>
      </c>
      <c r="B20" s="163"/>
      <c r="C20" s="164" t="s">
        <v>303</v>
      </c>
      <c r="D20" s="175">
        <f>SUM(D21:D23)</f>
        <v>112368</v>
      </c>
      <c r="E20" s="166"/>
    </row>
    <row r="21" ht="13.5" spans="1:5">
      <c r="A21" s="167"/>
      <c r="B21" s="167" t="s">
        <v>304</v>
      </c>
      <c r="C21" s="168" t="s">
        <v>305</v>
      </c>
      <c r="D21" s="172">
        <v>84339</v>
      </c>
      <c r="E21" s="170"/>
    </row>
    <row r="22" ht="13.5" spans="1:5">
      <c r="A22" s="167"/>
      <c r="B22" s="167" t="s">
        <v>306</v>
      </c>
      <c r="C22" s="168" t="s">
        <v>307</v>
      </c>
      <c r="D22" s="172">
        <v>28029</v>
      </c>
      <c r="E22" s="170"/>
    </row>
    <row r="23" ht="13.5" spans="1:5">
      <c r="A23" s="167"/>
      <c r="B23" s="167" t="s">
        <v>300</v>
      </c>
      <c r="C23" s="168" t="s">
        <v>308</v>
      </c>
      <c r="D23" s="172"/>
      <c r="E23" s="170"/>
    </row>
    <row r="24" s="154" customFormat="1" spans="1:5">
      <c r="A24" s="163" t="s">
        <v>309</v>
      </c>
      <c r="B24" s="163"/>
      <c r="C24" s="164" t="s">
        <v>310</v>
      </c>
      <c r="D24" s="175">
        <f>SUM(D25:D29)</f>
        <v>78504</v>
      </c>
      <c r="E24" s="166"/>
    </row>
    <row r="25" ht="13.5" spans="1:5">
      <c r="A25" s="167"/>
      <c r="B25" s="167" t="s">
        <v>304</v>
      </c>
      <c r="C25" s="168" t="s">
        <v>311</v>
      </c>
      <c r="D25" s="172">
        <v>26516</v>
      </c>
      <c r="E25" s="170"/>
    </row>
    <row r="26" ht="13.5" spans="1:5">
      <c r="A26" s="167"/>
      <c r="B26" s="167" t="s">
        <v>306</v>
      </c>
      <c r="C26" s="168" t="s">
        <v>312</v>
      </c>
      <c r="D26" s="172">
        <v>1468</v>
      </c>
      <c r="E26" s="170"/>
    </row>
    <row r="27" ht="13.5" spans="1:5">
      <c r="A27" s="167"/>
      <c r="B27" s="167" t="s">
        <v>313</v>
      </c>
      <c r="C27" s="168" t="s">
        <v>314</v>
      </c>
      <c r="D27" s="172">
        <v>1415</v>
      </c>
      <c r="E27" s="170"/>
    </row>
    <row r="28" ht="13.5" spans="1:5">
      <c r="A28" s="167"/>
      <c r="B28" s="167" t="s">
        <v>315</v>
      </c>
      <c r="C28" s="168" t="s">
        <v>316</v>
      </c>
      <c r="D28" s="172">
        <v>10176</v>
      </c>
      <c r="E28" s="170"/>
    </row>
    <row r="29" ht="13.5" spans="1:5">
      <c r="A29" s="167"/>
      <c r="B29" s="167" t="s">
        <v>300</v>
      </c>
      <c r="C29" s="168" t="s">
        <v>317</v>
      </c>
      <c r="D29" s="172">
        <v>38929</v>
      </c>
      <c r="E29" s="170"/>
    </row>
  </sheetData>
  <mergeCells count="5">
    <mergeCell ref="A1:E1"/>
    <mergeCell ref="A3:B3"/>
    <mergeCell ref="C3:C4"/>
    <mergeCell ref="D3:D4"/>
    <mergeCell ref="E3:E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72"/>
  <sheetViews>
    <sheetView showGridLines="0" showZeros="0" tabSelected="1" zoomScale="85" zoomScaleNormal="85" workbookViewId="0">
      <pane ySplit="6" topLeftCell="A7" activePane="bottomLeft" state="frozen"/>
      <selection/>
      <selection pane="bottomLeft" activeCell="B2" sqref="B2:G2"/>
    </sheetView>
  </sheetViews>
  <sheetFormatPr defaultColWidth="9" defaultRowHeight="13.5" outlineLevelCol="6"/>
  <cols>
    <col min="1" max="1" width="12.625" style="136" customWidth="1"/>
    <col min="2" max="2" width="50.125" style="136" customWidth="1"/>
    <col min="3" max="4" width="11.75" style="136"/>
    <col min="5" max="5" width="10.375" style="136"/>
    <col min="6" max="7" width="10.5" style="136" customWidth="1"/>
    <col min="8" max="16377" width="9" style="136"/>
    <col min="16378" max="16384" width="9" style="137"/>
  </cols>
  <sheetData>
    <row r="1" ht="18" customHeight="1" spans="2:5">
      <c r="B1" s="138"/>
      <c r="C1" s="138"/>
      <c r="D1" s="138"/>
      <c r="E1" s="138"/>
    </row>
    <row r="2" s="134" customFormat="1" ht="22.5" spans="2:7">
      <c r="B2" s="139" t="s">
        <v>318</v>
      </c>
      <c r="C2" s="139"/>
      <c r="D2" s="139"/>
      <c r="E2" s="139"/>
      <c r="F2" s="139"/>
      <c r="G2" s="139"/>
    </row>
    <row r="3" ht="20.25" customHeight="1" spans="7:7">
      <c r="G3" s="136" t="s">
        <v>1</v>
      </c>
    </row>
    <row r="4" ht="31.5" customHeight="1" spans="1:7">
      <c r="A4" s="140" t="s">
        <v>2</v>
      </c>
      <c r="B4" s="140"/>
      <c r="C4" s="140"/>
      <c r="D4" s="140"/>
      <c r="E4" s="140"/>
      <c r="F4" s="140"/>
      <c r="G4" s="140"/>
    </row>
    <row r="5" ht="21.9" customHeight="1" spans="1:7">
      <c r="A5" s="140" t="s">
        <v>319</v>
      </c>
      <c r="B5" s="140" t="s">
        <v>4</v>
      </c>
      <c r="C5" s="141" t="s">
        <v>5</v>
      </c>
      <c r="D5" s="141" t="s">
        <v>6</v>
      </c>
      <c r="E5" s="141" t="s">
        <v>7</v>
      </c>
      <c r="F5" s="141"/>
      <c r="G5" s="141"/>
    </row>
    <row r="6" ht="46.2" customHeight="1" spans="1:7">
      <c r="A6" s="142"/>
      <c r="B6" s="140"/>
      <c r="C6" s="141"/>
      <c r="D6" s="141"/>
      <c r="E6" s="141" t="s">
        <v>8</v>
      </c>
      <c r="F6" s="143" t="s">
        <v>9</v>
      </c>
      <c r="G6" s="143" t="s">
        <v>10</v>
      </c>
    </row>
    <row r="7" ht="20.1" customHeight="1" spans="1:7">
      <c r="A7" s="144"/>
      <c r="B7" s="145" t="s">
        <v>16</v>
      </c>
      <c r="C7" s="146">
        <f>SUM(C8,C15,C51)</f>
        <v>237062</v>
      </c>
      <c r="D7" s="146">
        <f>SUM(D8,D15,D51)</f>
        <v>307254</v>
      </c>
      <c r="E7" s="146">
        <f>SUM(E8,E15,E51)</f>
        <v>224675</v>
      </c>
      <c r="F7" s="146">
        <f t="shared" ref="F7:F68" si="0">IF(C7=0,"",ROUND(E7/C7*100,1))</f>
        <v>94.8</v>
      </c>
      <c r="G7" s="146">
        <f t="shared" ref="G7:G68" si="1">IF(D7=0,"",ROUND(E7/D7*100,1))</f>
        <v>73.1</v>
      </c>
    </row>
    <row r="8" ht="20.1" customHeight="1" spans="1:7">
      <c r="A8" s="144"/>
      <c r="B8" s="145" t="s">
        <v>18</v>
      </c>
      <c r="C8" s="146">
        <f>SUM(C9:C14)</f>
        <v>8008</v>
      </c>
      <c r="D8" s="146">
        <f>SUM(D9:D14)</f>
        <v>8008</v>
      </c>
      <c r="E8" s="146">
        <f>SUM(E9:E14)</f>
        <v>8008</v>
      </c>
      <c r="F8" s="146">
        <f t="shared" si="0"/>
        <v>100</v>
      </c>
      <c r="G8" s="146">
        <f t="shared" si="1"/>
        <v>100</v>
      </c>
    </row>
    <row r="9" ht="20.1" customHeight="1" spans="1:7">
      <c r="A9" s="144"/>
      <c r="B9" s="147" t="s">
        <v>20</v>
      </c>
      <c r="C9" s="146">
        <v>165</v>
      </c>
      <c r="D9" s="146">
        <v>165</v>
      </c>
      <c r="E9" s="146">
        <v>165</v>
      </c>
      <c r="F9" s="146">
        <f t="shared" si="0"/>
        <v>100</v>
      </c>
      <c r="G9" s="146">
        <f t="shared" si="1"/>
        <v>100</v>
      </c>
    </row>
    <row r="10" ht="20.1" customHeight="1" spans="1:7">
      <c r="A10" s="144"/>
      <c r="B10" s="147" t="s">
        <v>22</v>
      </c>
      <c r="C10" s="146">
        <v>606</v>
      </c>
      <c r="D10" s="146">
        <v>646</v>
      </c>
      <c r="E10" s="146">
        <v>646</v>
      </c>
      <c r="F10" s="146">
        <f t="shared" si="0"/>
        <v>106.6</v>
      </c>
      <c r="G10" s="146">
        <f t="shared" si="1"/>
        <v>100</v>
      </c>
    </row>
    <row r="11" ht="20.1" customHeight="1" spans="1:7">
      <c r="A11" s="144"/>
      <c r="B11" s="147" t="s">
        <v>24</v>
      </c>
      <c r="C11" s="146">
        <v>1794</v>
      </c>
      <c r="D11" s="146">
        <v>1794</v>
      </c>
      <c r="E11" s="146">
        <v>1794</v>
      </c>
      <c r="F11" s="146">
        <f t="shared" si="0"/>
        <v>100</v>
      </c>
      <c r="G11" s="146">
        <f t="shared" si="1"/>
        <v>100</v>
      </c>
    </row>
    <row r="12" ht="20.1" customHeight="1" spans="1:7">
      <c r="A12" s="144"/>
      <c r="B12" s="147" t="s">
        <v>26</v>
      </c>
      <c r="C12" s="146">
        <v>580</v>
      </c>
      <c r="D12" s="146">
        <v>580</v>
      </c>
      <c r="E12" s="146">
        <v>580</v>
      </c>
      <c r="F12" s="146">
        <f t="shared" si="0"/>
        <v>100</v>
      </c>
      <c r="G12" s="146">
        <f t="shared" si="1"/>
        <v>100</v>
      </c>
    </row>
    <row r="13" ht="20.1" customHeight="1" spans="1:7">
      <c r="A13" s="144"/>
      <c r="B13" s="147" t="s">
        <v>28</v>
      </c>
      <c r="C13" s="146">
        <v>4823</v>
      </c>
      <c r="D13" s="146">
        <v>4823</v>
      </c>
      <c r="E13" s="146">
        <v>4823</v>
      </c>
      <c r="F13" s="146">
        <f t="shared" si="0"/>
        <v>100</v>
      </c>
      <c r="G13" s="146">
        <f t="shared" si="1"/>
        <v>100</v>
      </c>
    </row>
    <row r="14" ht="20.1" customHeight="1" spans="1:7">
      <c r="A14" s="144"/>
      <c r="B14" s="147" t="s">
        <v>30</v>
      </c>
      <c r="C14" s="146">
        <v>40</v>
      </c>
      <c r="D14" s="146"/>
      <c r="E14" s="146"/>
      <c r="F14" s="146">
        <f t="shared" si="0"/>
        <v>0</v>
      </c>
      <c r="G14" s="146" t="str">
        <f t="shared" si="1"/>
        <v/>
      </c>
    </row>
    <row r="15" ht="20.1" customHeight="1" spans="1:7">
      <c r="A15" s="144"/>
      <c r="B15" s="147" t="s">
        <v>32</v>
      </c>
      <c r="C15" s="146">
        <f>SUM(C16:C50)</f>
        <v>227152</v>
      </c>
      <c r="D15" s="146">
        <f>SUM(D16:D50)</f>
        <v>274952</v>
      </c>
      <c r="E15" s="146">
        <f>SUM(E16:E50)</f>
        <v>211307</v>
      </c>
      <c r="F15" s="146">
        <f t="shared" si="0"/>
        <v>93</v>
      </c>
      <c r="G15" s="146">
        <f t="shared" si="1"/>
        <v>76.9</v>
      </c>
    </row>
    <row r="16" ht="20.1" customHeight="1" spans="1:7">
      <c r="A16" s="144"/>
      <c r="B16" s="147" t="s">
        <v>34</v>
      </c>
      <c r="C16" s="146"/>
      <c r="D16" s="146"/>
      <c r="E16" s="146"/>
      <c r="F16" s="146" t="str">
        <f t="shared" si="0"/>
        <v/>
      </c>
      <c r="G16" s="146" t="str">
        <f t="shared" si="1"/>
        <v/>
      </c>
    </row>
    <row r="17" ht="20.1" customHeight="1" spans="1:7">
      <c r="A17" s="144"/>
      <c r="B17" s="148" t="s">
        <v>36</v>
      </c>
      <c r="C17" s="146">
        <v>60298</v>
      </c>
      <c r="D17" s="146">
        <v>73364</v>
      </c>
      <c r="E17" s="146">
        <v>68153</v>
      </c>
      <c r="F17" s="146">
        <f t="shared" si="0"/>
        <v>113</v>
      </c>
      <c r="G17" s="146">
        <f t="shared" si="1"/>
        <v>92.9</v>
      </c>
    </row>
    <row r="18" ht="20.1" customHeight="1" spans="1:7">
      <c r="A18" s="144"/>
      <c r="B18" s="149" t="s">
        <v>38</v>
      </c>
      <c r="C18" s="146">
        <v>21745</v>
      </c>
      <c r="D18" s="146">
        <v>26907</v>
      </c>
      <c r="E18" s="146">
        <v>24554</v>
      </c>
      <c r="F18" s="146">
        <f t="shared" si="0"/>
        <v>112.9</v>
      </c>
      <c r="G18" s="146">
        <f t="shared" si="1"/>
        <v>91.3</v>
      </c>
    </row>
    <row r="19" ht="20.1" customHeight="1" spans="1:7">
      <c r="A19" s="144"/>
      <c r="B19" s="149" t="s">
        <v>40</v>
      </c>
      <c r="C19" s="146">
        <v>1766</v>
      </c>
      <c r="D19" s="146">
        <v>1573</v>
      </c>
      <c r="E19" s="146">
        <v>72</v>
      </c>
      <c r="F19" s="146">
        <f t="shared" si="0"/>
        <v>4.1</v>
      </c>
      <c r="G19" s="146">
        <f t="shared" si="1"/>
        <v>4.6</v>
      </c>
    </row>
    <row r="20" ht="20.1" customHeight="1" spans="1:7">
      <c r="A20" s="144"/>
      <c r="B20" s="149" t="s">
        <v>42</v>
      </c>
      <c r="C20" s="146"/>
      <c r="D20" s="146"/>
      <c r="E20" s="146"/>
      <c r="F20" s="146" t="str">
        <f t="shared" si="0"/>
        <v/>
      </c>
      <c r="G20" s="146" t="str">
        <f t="shared" si="1"/>
        <v/>
      </c>
    </row>
    <row r="21" ht="20.1" customHeight="1" spans="1:7">
      <c r="A21" s="144"/>
      <c r="B21" s="149" t="s">
        <v>44</v>
      </c>
      <c r="C21" s="146"/>
      <c r="D21" s="146"/>
      <c r="E21" s="146"/>
      <c r="F21" s="146" t="str">
        <f t="shared" si="0"/>
        <v/>
      </c>
      <c r="G21" s="146" t="str">
        <f t="shared" si="1"/>
        <v/>
      </c>
    </row>
    <row r="22" ht="20.1" customHeight="1" spans="1:7">
      <c r="A22" s="144"/>
      <c r="B22" s="149" t="s">
        <v>46</v>
      </c>
      <c r="C22" s="146">
        <v>4683</v>
      </c>
      <c r="D22" s="146">
        <v>5456</v>
      </c>
      <c r="E22" s="146">
        <v>5187</v>
      </c>
      <c r="F22" s="146">
        <f t="shared" si="0"/>
        <v>110.8</v>
      </c>
      <c r="G22" s="146">
        <f t="shared" si="1"/>
        <v>95.1</v>
      </c>
    </row>
    <row r="23" ht="20.1" customHeight="1" spans="1:7">
      <c r="A23" s="144"/>
      <c r="B23" s="149" t="s">
        <v>48</v>
      </c>
      <c r="C23" s="146"/>
      <c r="D23" s="146"/>
      <c r="E23" s="146"/>
      <c r="F23" s="146" t="str">
        <f t="shared" si="0"/>
        <v/>
      </c>
      <c r="G23" s="146" t="str">
        <f t="shared" si="1"/>
        <v/>
      </c>
    </row>
    <row r="24" ht="20.1" customHeight="1" spans="1:7">
      <c r="A24" s="144"/>
      <c r="B24" s="149" t="s">
        <v>50</v>
      </c>
      <c r="C24" s="146">
        <v>16759</v>
      </c>
      <c r="D24" s="146">
        <v>17006</v>
      </c>
      <c r="E24" s="146">
        <v>35351</v>
      </c>
      <c r="F24" s="146">
        <f t="shared" si="0"/>
        <v>210.9</v>
      </c>
      <c r="G24" s="146">
        <f t="shared" si="1"/>
        <v>207.9</v>
      </c>
    </row>
    <row r="25" ht="20.1" customHeight="1" spans="1:7">
      <c r="A25" s="144"/>
      <c r="B25" s="149" t="s">
        <v>52</v>
      </c>
      <c r="C25" s="146">
        <v>1250</v>
      </c>
      <c r="D25" s="146">
        <v>2000</v>
      </c>
      <c r="E25" s="146">
        <v>1300</v>
      </c>
      <c r="F25" s="146">
        <f t="shared" si="0"/>
        <v>104</v>
      </c>
      <c r="G25" s="146">
        <f t="shared" si="1"/>
        <v>65</v>
      </c>
    </row>
    <row r="26" ht="20.1" customHeight="1" spans="1:7">
      <c r="A26" s="144"/>
      <c r="B26" s="149" t="s">
        <v>54</v>
      </c>
      <c r="C26" s="146"/>
      <c r="D26" s="146"/>
      <c r="E26" s="146"/>
      <c r="F26" s="146" t="str">
        <f t="shared" si="0"/>
        <v/>
      </c>
      <c r="G26" s="146" t="str">
        <f t="shared" si="1"/>
        <v/>
      </c>
    </row>
    <row r="27" ht="20.1" customHeight="1" spans="1:7">
      <c r="A27" s="144"/>
      <c r="B27" s="149" t="s">
        <v>56</v>
      </c>
      <c r="C27" s="146"/>
      <c r="D27" s="146"/>
      <c r="E27" s="146"/>
      <c r="F27" s="146" t="str">
        <f t="shared" si="0"/>
        <v/>
      </c>
      <c r="G27" s="146" t="str">
        <f t="shared" si="1"/>
        <v/>
      </c>
    </row>
    <row r="28" ht="20.1" customHeight="1" spans="1:7">
      <c r="A28" s="144"/>
      <c r="B28" s="149" t="s">
        <v>58</v>
      </c>
      <c r="C28" s="146">
        <v>7997</v>
      </c>
      <c r="D28" s="146">
        <v>8466</v>
      </c>
      <c r="E28" s="146">
        <v>7066</v>
      </c>
      <c r="F28" s="146">
        <f t="shared" si="0"/>
        <v>88.4</v>
      </c>
      <c r="G28" s="146">
        <f t="shared" si="1"/>
        <v>83.5</v>
      </c>
    </row>
    <row r="29" ht="20.1" customHeight="1" spans="1:7">
      <c r="A29" s="144"/>
      <c r="B29" s="150" t="s">
        <v>60</v>
      </c>
      <c r="C29" s="151"/>
      <c r="D29" s="146"/>
      <c r="E29" s="146"/>
      <c r="F29" s="146" t="str">
        <f t="shared" si="0"/>
        <v/>
      </c>
      <c r="G29" s="146" t="str">
        <f t="shared" si="1"/>
        <v/>
      </c>
    </row>
    <row r="30" ht="20.1" customHeight="1" spans="1:7">
      <c r="A30" s="144"/>
      <c r="B30" s="150" t="s">
        <v>62</v>
      </c>
      <c r="C30" s="151"/>
      <c r="D30" s="146"/>
      <c r="E30" s="146"/>
      <c r="F30" s="146" t="str">
        <f t="shared" si="0"/>
        <v/>
      </c>
      <c r="G30" s="146" t="str">
        <f t="shared" si="1"/>
        <v/>
      </c>
    </row>
    <row r="31" ht="20.1" customHeight="1" spans="1:7">
      <c r="A31" s="144"/>
      <c r="B31" s="150" t="s">
        <v>64</v>
      </c>
      <c r="C31" s="151"/>
      <c r="D31" s="146"/>
      <c r="E31" s="146"/>
      <c r="F31" s="146" t="str">
        <f t="shared" si="0"/>
        <v/>
      </c>
      <c r="G31" s="146" t="str">
        <f t="shared" si="1"/>
        <v/>
      </c>
    </row>
    <row r="32" ht="20.1" customHeight="1" spans="1:7">
      <c r="A32" s="144"/>
      <c r="B32" s="150" t="s">
        <v>66</v>
      </c>
      <c r="C32" s="151">
        <v>1552</v>
      </c>
      <c r="D32" s="146">
        <v>1874</v>
      </c>
      <c r="E32" s="146">
        <v>1398</v>
      </c>
      <c r="F32" s="146">
        <f t="shared" si="0"/>
        <v>90.1</v>
      </c>
      <c r="G32" s="146">
        <f t="shared" si="1"/>
        <v>74.6</v>
      </c>
    </row>
    <row r="33" ht="20.1" customHeight="1" spans="1:7">
      <c r="A33" s="144"/>
      <c r="B33" s="150" t="s">
        <v>68</v>
      </c>
      <c r="C33" s="151">
        <v>22808</v>
      </c>
      <c r="D33" s="146">
        <v>24980</v>
      </c>
      <c r="E33" s="146">
        <v>22859</v>
      </c>
      <c r="F33" s="146">
        <f t="shared" si="0"/>
        <v>100.2</v>
      </c>
      <c r="G33" s="146">
        <f t="shared" si="1"/>
        <v>91.5</v>
      </c>
    </row>
    <row r="34" ht="20.1" customHeight="1" spans="1:7">
      <c r="A34" s="144"/>
      <c r="B34" s="150" t="s">
        <v>70</v>
      </c>
      <c r="C34" s="151"/>
      <c r="D34" s="146">
        <v>200</v>
      </c>
      <c r="E34" s="146"/>
      <c r="F34" s="146" t="str">
        <f t="shared" si="0"/>
        <v/>
      </c>
      <c r="G34" s="146">
        <f t="shared" si="1"/>
        <v>0</v>
      </c>
    </row>
    <row r="35" ht="20.1" customHeight="1" spans="1:7">
      <c r="A35" s="144"/>
      <c r="B35" s="150" t="s">
        <v>72</v>
      </c>
      <c r="C35" s="151">
        <v>31</v>
      </c>
      <c r="D35" s="146">
        <v>382</v>
      </c>
      <c r="E35" s="146">
        <v>378</v>
      </c>
      <c r="F35" s="146">
        <f t="shared" si="0"/>
        <v>1219.4</v>
      </c>
      <c r="G35" s="146">
        <f t="shared" si="1"/>
        <v>99</v>
      </c>
    </row>
    <row r="36" ht="20.1" customHeight="1" spans="1:7">
      <c r="A36" s="144"/>
      <c r="B36" s="150" t="s">
        <v>74</v>
      </c>
      <c r="C36" s="151">
        <v>28162</v>
      </c>
      <c r="D36" s="146">
        <v>35136</v>
      </c>
      <c r="E36" s="146">
        <v>12521</v>
      </c>
      <c r="F36" s="146">
        <f t="shared" si="0"/>
        <v>44.5</v>
      </c>
      <c r="G36" s="146">
        <f t="shared" si="1"/>
        <v>35.6</v>
      </c>
    </row>
    <row r="37" ht="20.1" customHeight="1" spans="1:7">
      <c r="A37" s="144"/>
      <c r="B37" s="150" t="s">
        <v>76</v>
      </c>
      <c r="C37" s="151">
        <v>37251</v>
      </c>
      <c r="D37" s="146">
        <v>40315</v>
      </c>
      <c r="E37" s="146">
        <v>6975</v>
      </c>
      <c r="F37" s="146">
        <f t="shared" si="0"/>
        <v>18.7</v>
      </c>
      <c r="G37" s="146">
        <f t="shared" si="1"/>
        <v>17.3</v>
      </c>
    </row>
    <row r="38" ht="20.1" customHeight="1" spans="1:7">
      <c r="A38" s="144"/>
      <c r="B38" s="150" t="s">
        <v>78</v>
      </c>
      <c r="C38" s="151">
        <v>664</v>
      </c>
      <c r="D38" s="146">
        <v>664</v>
      </c>
      <c r="E38" s="146">
        <v>239</v>
      </c>
      <c r="F38" s="146">
        <f t="shared" si="0"/>
        <v>36</v>
      </c>
      <c r="G38" s="146">
        <f t="shared" si="1"/>
        <v>36</v>
      </c>
    </row>
    <row r="39" ht="20.1" customHeight="1" spans="1:7">
      <c r="A39" s="144"/>
      <c r="B39" s="150" t="s">
        <v>80</v>
      </c>
      <c r="C39" s="151"/>
      <c r="D39" s="146"/>
      <c r="E39" s="146"/>
      <c r="F39" s="146" t="str">
        <f t="shared" si="0"/>
        <v/>
      </c>
      <c r="G39" s="146" t="str">
        <f t="shared" si="1"/>
        <v/>
      </c>
    </row>
    <row r="40" ht="20.1" customHeight="1" spans="1:7">
      <c r="A40" s="144"/>
      <c r="B40" s="150" t="s">
        <v>82</v>
      </c>
      <c r="C40" s="151">
        <v>20962</v>
      </c>
      <c r="D40" s="146">
        <v>29284</v>
      </c>
      <c r="E40" s="146">
        <v>22691</v>
      </c>
      <c r="F40" s="146">
        <f t="shared" si="0"/>
        <v>108.2</v>
      </c>
      <c r="G40" s="146">
        <f t="shared" si="1"/>
        <v>77.5</v>
      </c>
    </row>
    <row r="41" ht="20.1" customHeight="1" spans="1:7">
      <c r="A41" s="144"/>
      <c r="B41" s="150" t="s">
        <v>84</v>
      </c>
      <c r="C41" s="151">
        <v>38</v>
      </c>
      <c r="D41" s="146">
        <v>5838</v>
      </c>
      <c r="E41" s="146">
        <v>1262</v>
      </c>
      <c r="F41" s="146">
        <f t="shared" si="0"/>
        <v>3321.1</v>
      </c>
      <c r="G41" s="146">
        <f t="shared" si="1"/>
        <v>21.6</v>
      </c>
    </row>
    <row r="42" ht="20.1" customHeight="1" spans="1:7">
      <c r="A42" s="144"/>
      <c r="B42" s="150" t="s">
        <v>86</v>
      </c>
      <c r="C42" s="151"/>
      <c r="D42" s="146"/>
      <c r="E42" s="146">
        <v>207</v>
      </c>
      <c r="F42" s="146" t="str">
        <f t="shared" si="0"/>
        <v/>
      </c>
      <c r="G42" s="146" t="str">
        <f t="shared" si="1"/>
        <v/>
      </c>
    </row>
    <row r="43" ht="20.1" customHeight="1" spans="1:7">
      <c r="A43" s="144"/>
      <c r="B43" s="150" t="s">
        <v>88</v>
      </c>
      <c r="C43" s="151"/>
      <c r="D43" s="146"/>
      <c r="E43" s="146"/>
      <c r="F43" s="146" t="str">
        <f t="shared" si="0"/>
        <v/>
      </c>
      <c r="G43" s="146" t="str">
        <f t="shared" si="1"/>
        <v/>
      </c>
    </row>
    <row r="44" ht="20.1" customHeight="1" spans="1:7">
      <c r="A44" s="144"/>
      <c r="B44" s="150" t="s">
        <v>90</v>
      </c>
      <c r="C44" s="151"/>
      <c r="D44" s="146"/>
      <c r="E44" s="146"/>
      <c r="F44" s="146" t="str">
        <f t="shared" si="0"/>
        <v/>
      </c>
      <c r="G44" s="146" t="str">
        <f t="shared" si="1"/>
        <v/>
      </c>
    </row>
    <row r="45" ht="20.1" customHeight="1" spans="1:7">
      <c r="A45" s="144"/>
      <c r="B45" s="150" t="s">
        <v>92</v>
      </c>
      <c r="C45" s="151"/>
      <c r="D45" s="146"/>
      <c r="E45" s="146"/>
      <c r="F45" s="146" t="str">
        <f t="shared" si="0"/>
        <v/>
      </c>
      <c r="G45" s="146" t="str">
        <f t="shared" si="1"/>
        <v/>
      </c>
    </row>
    <row r="46" ht="20.1" customHeight="1" spans="1:7">
      <c r="A46" s="144"/>
      <c r="B46" s="150" t="s">
        <v>94</v>
      </c>
      <c r="C46" s="151">
        <v>587</v>
      </c>
      <c r="D46" s="146">
        <v>282</v>
      </c>
      <c r="E46" s="146">
        <v>515</v>
      </c>
      <c r="F46" s="146">
        <f t="shared" si="0"/>
        <v>87.7</v>
      </c>
      <c r="G46" s="146">
        <f t="shared" si="1"/>
        <v>182.6</v>
      </c>
    </row>
    <row r="47" ht="20.1" customHeight="1" spans="1:7">
      <c r="A47" s="144"/>
      <c r="B47" s="150" t="s">
        <v>96</v>
      </c>
      <c r="C47" s="151"/>
      <c r="D47" s="146"/>
      <c r="E47" s="146"/>
      <c r="F47" s="146" t="str">
        <f t="shared" si="0"/>
        <v/>
      </c>
      <c r="G47" s="146" t="str">
        <f t="shared" si="1"/>
        <v/>
      </c>
    </row>
    <row r="48" ht="20.1" customHeight="1" spans="1:7">
      <c r="A48" s="144"/>
      <c r="B48" s="150" t="s">
        <v>98</v>
      </c>
      <c r="C48" s="151"/>
      <c r="D48" s="146">
        <v>582</v>
      </c>
      <c r="E48" s="146"/>
      <c r="F48" s="146" t="str">
        <f t="shared" si="0"/>
        <v/>
      </c>
      <c r="G48" s="146">
        <f t="shared" si="1"/>
        <v>0</v>
      </c>
    </row>
    <row r="49" ht="20.1" customHeight="1" spans="1:7">
      <c r="A49" s="144"/>
      <c r="B49" s="150" t="s">
        <v>100</v>
      </c>
      <c r="C49" s="151"/>
      <c r="D49" s="146"/>
      <c r="E49" s="146"/>
      <c r="F49" s="146" t="str">
        <f t="shared" si="0"/>
        <v/>
      </c>
      <c r="G49" s="146" t="str">
        <f t="shared" si="1"/>
        <v/>
      </c>
    </row>
    <row r="50" ht="20.1" customHeight="1" spans="1:7">
      <c r="A50" s="144"/>
      <c r="B50" s="149" t="s">
        <v>102</v>
      </c>
      <c r="C50" s="146">
        <v>599</v>
      </c>
      <c r="D50" s="146">
        <v>643</v>
      </c>
      <c r="E50" s="146">
        <v>579</v>
      </c>
      <c r="F50" s="146">
        <f t="shared" si="0"/>
        <v>96.7</v>
      </c>
      <c r="G50" s="146">
        <f t="shared" si="1"/>
        <v>90</v>
      </c>
    </row>
    <row r="51" ht="20.1" customHeight="1" spans="1:7">
      <c r="A51" s="144"/>
      <c r="B51" s="149" t="s">
        <v>104</v>
      </c>
      <c r="C51" s="146">
        <f>SUM(C52:C72)</f>
        <v>1902</v>
      </c>
      <c r="D51" s="146">
        <f>SUM(D52:D72)</f>
        <v>24294</v>
      </c>
      <c r="E51" s="146">
        <f>SUM(E52:E72)</f>
        <v>5360</v>
      </c>
      <c r="F51" s="146">
        <f t="shared" si="0"/>
        <v>281.8</v>
      </c>
      <c r="G51" s="146">
        <f t="shared" si="1"/>
        <v>22.1</v>
      </c>
    </row>
    <row r="52" ht="20.1" customHeight="1" spans="1:7">
      <c r="A52" s="144"/>
      <c r="B52" s="149" t="s">
        <v>106</v>
      </c>
      <c r="C52" s="146">
        <v>1</v>
      </c>
      <c r="D52" s="146">
        <v>157</v>
      </c>
      <c r="E52" s="146">
        <v>4</v>
      </c>
      <c r="F52" s="146">
        <f t="shared" si="0"/>
        <v>400</v>
      </c>
      <c r="G52" s="146">
        <f t="shared" si="1"/>
        <v>2.5</v>
      </c>
    </row>
    <row r="53" ht="20.1" customHeight="1" spans="1:7">
      <c r="A53" s="144"/>
      <c r="B53" s="149" t="s">
        <v>108</v>
      </c>
      <c r="C53" s="146"/>
      <c r="D53" s="146"/>
      <c r="E53" s="146"/>
      <c r="F53" s="146" t="str">
        <f t="shared" si="0"/>
        <v/>
      </c>
      <c r="G53" s="146" t="str">
        <f t="shared" si="1"/>
        <v/>
      </c>
    </row>
    <row r="54" ht="20.1" customHeight="1" spans="1:7">
      <c r="A54" s="144"/>
      <c r="B54" s="149" t="s">
        <v>110</v>
      </c>
      <c r="C54" s="146"/>
      <c r="D54" s="146">
        <v>9</v>
      </c>
      <c r="E54" s="146"/>
      <c r="F54" s="146" t="str">
        <f t="shared" si="0"/>
        <v/>
      </c>
      <c r="G54" s="146">
        <f t="shared" si="1"/>
        <v>0</v>
      </c>
    </row>
    <row r="55" ht="20.1" customHeight="1" spans="1:7">
      <c r="A55" s="144"/>
      <c r="B55" s="149" t="s">
        <v>112</v>
      </c>
      <c r="C55" s="146"/>
      <c r="D55" s="146">
        <v>22</v>
      </c>
      <c r="E55" s="146">
        <v>12</v>
      </c>
      <c r="F55" s="146" t="str">
        <f t="shared" si="0"/>
        <v/>
      </c>
      <c r="G55" s="146">
        <f t="shared" si="1"/>
        <v>54.5</v>
      </c>
    </row>
    <row r="56" ht="20.1" customHeight="1" spans="1:7">
      <c r="A56" s="144"/>
      <c r="B56" s="149" t="s">
        <v>114</v>
      </c>
      <c r="C56" s="146">
        <v>54</v>
      </c>
      <c r="D56" s="146">
        <v>3345</v>
      </c>
      <c r="E56" s="146"/>
      <c r="F56" s="146">
        <f t="shared" si="0"/>
        <v>0</v>
      </c>
      <c r="G56" s="146">
        <f t="shared" si="1"/>
        <v>0</v>
      </c>
    </row>
    <row r="57" ht="20.1" customHeight="1" spans="1:7">
      <c r="A57" s="144"/>
      <c r="B57" s="149" t="s">
        <v>116</v>
      </c>
      <c r="C57" s="146"/>
      <c r="D57" s="146">
        <v>1754</v>
      </c>
      <c r="E57" s="146">
        <v>901</v>
      </c>
      <c r="F57" s="146" t="str">
        <f t="shared" si="0"/>
        <v/>
      </c>
      <c r="G57" s="146">
        <f t="shared" si="1"/>
        <v>51.4</v>
      </c>
    </row>
    <row r="58" ht="20.1" customHeight="1" spans="1:7">
      <c r="A58" s="144"/>
      <c r="B58" s="149" t="s">
        <v>118</v>
      </c>
      <c r="C58" s="146"/>
      <c r="D58" s="146">
        <v>119</v>
      </c>
      <c r="E58" s="146"/>
      <c r="F58" s="146" t="str">
        <f t="shared" si="0"/>
        <v/>
      </c>
      <c r="G58" s="146">
        <f t="shared" si="1"/>
        <v>0</v>
      </c>
    </row>
    <row r="59" ht="19.5" customHeight="1" spans="1:7">
      <c r="A59" s="144"/>
      <c r="B59" s="149" t="s">
        <v>120</v>
      </c>
      <c r="C59" s="146"/>
      <c r="D59" s="146">
        <v>1020</v>
      </c>
      <c r="E59" s="146">
        <v>15</v>
      </c>
      <c r="F59" s="146" t="str">
        <f t="shared" si="0"/>
        <v/>
      </c>
      <c r="G59" s="146">
        <f t="shared" si="1"/>
        <v>1.5</v>
      </c>
    </row>
    <row r="60" s="135" customFormat="1" ht="20.1" customHeight="1" spans="1:7">
      <c r="A60" s="144"/>
      <c r="B60" s="149" t="s">
        <v>122</v>
      </c>
      <c r="C60" s="146">
        <v>183</v>
      </c>
      <c r="D60" s="146">
        <v>2977</v>
      </c>
      <c r="E60" s="146">
        <v>190</v>
      </c>
      <c r="F60" s="146">
        <f t="shared" si="0"/>
        <v>103.8</v>
      </c>
      <c r="G60" s="146">
        <f t="shared" si="1"/>
        <v>6.4</v>
      </c>
    </row>
    <row r="61" ht="20.1" customHeight="1" spans="1:7">
      <c r="A61" s="144"/>
      <c r="B61" s="149" t="s">
        <v>124</v>
      </c>
      <c r="C61" s="146"/>
      <c r="D61" s="146">
        <v>362</v>
      </c>
      <c r="E61" s="146">
        <v>2106</v>
      </c>
      <c r="F61" s="146" t="str">
        <f t="shared" si="0"/>
        <v/>
      </c>
      <c r="G61" s="146">
        <f t="shared" si="1"/>
        <v>581.8</v>
      </c>
    </row>
    <row r="62" ht="20.1" customHeight="1" spans="1:7">
      <c r="A62" s="144"/>
      <c r="B62" s="149" t="s">
        <v>126</v>
      </c>
      <c r="C62" s="146"/>
      <c r="D62" s="146"/>
      <c r="E62" s="146"/>
      <c r="F62" s="146" t="str">
        <f t="shared" si="0"/>
        <v/>
      </c>
      <c r="G62" s="146" t="str">
        <f t="shared" si="1"/>
        <v/>
      </c>
    </row>
    <row r="63" ht="20.1" customHeight="1" spans="1:7">
      <c r="A63" s="144"/>
      <c r="B63" s="149" t="s">
        <v>128</v>
      </c>
      <c r="C63" s="146">
        <v>1164</v>
      </c>
      <c r="D63" s="146">
        <v>11467</v>
      </c>
      <c r="E63" s="146">
        <v>2115</v>
      </c>
      <c r="F63" s="146">
        <f t="shared" si="0"/>
        <v>181.7</v>
      </c>
      <c r="G63" s="146">
        <f t="shared" si="1"/>
        <v>18.4</v>
      </c>
    </row>
    <row r="64" ht="20.1" customHeight="1" spans="1:7">
      <c r="A64" s="144"/>
      <c r="B64" s="149" t="s">
        <v>130</v>
      </c>
      <c r="C64" s="146"/>
      <c r="D64" s="146">
        <v>1008</v>
      </c>
      <c r="E64" s="146"/>
      <c r="F64" s="146" t="str">
        <f t="shared" si="0"/>
        <v/>
      </c>
      <c r="G64" s="146">
        <f t="shared" si="1"/>
        <v>0</v>
      </c>
    </row>
    <row r="65" ht="20.1" customHeight="1" spans="1:7">
      <c r="A65" s="144"/>
      <c r="B65" s="149" t="s">
        <v>132</v>
      </c>
      <c r="C65" s="146"/>
      <c r="D65" s="146"/>
      <c r="E65" s="146"/>
      <c r="F65" s="146" t="str">
        <f t="shared" si="0"/>
        <v/>
      </c>
      <c r="G65" s="146" t="str">
        <f t="shared" si="1"/>
        <v/>
      </c>
    </row>
    <row r="66" ht="20.1" customHeight="1" spans="1:7">
      <c r="A66" s="144"/>
      <c r="B66" s="149" t="s">
        <v>134</v>
      </c>
      <c r="C66" s="146">
        <v>500</v>
      </c>
      <c r="D66" s="146">
        <v>546</v>
      </c>
      <c r="E66" s="146">
        <v>17</v>
      </c>
      <c r="F66" s="146">
        <f t="shared" si="0"/>
        <v>3.4</v>
      </c>
      <c r="G66" s="146">
        <f t="shared" si="1"/>
        <v>3.1</v>
      </c>
    </row>
    <row r="67" ht="20.1" customHeight="1" spans="1:7">
      <c r="A67" s="144"/>
      <c r="B67" s="149" t="s">
        <v>136</v>
      </c>
      <c r="C67" s="146"/>
      <c r="D67" s="146"/>
      <c r="E67" s="146"/>
      <c r="F67" s="146" t="str">
        <f t="shared" si="0"/>
        <v/>
      </c>
      <c r="G67" s="146" t="str">
        <f t="shared" si="1"/>
        <v/>
      </c>
    </row>
    <row r="68" ht="20.1" customHeight="1" spans="1:7">
      <c r="A68" s="144"/>
      <c r="B68" s="149" t="s">
        <v>138</v>
      </c>
      <c r="C68" s="146"/>
      <c r="D68" s="146"/>
      <c r="E68" s="146"/>
      <c r="F68" s="146" t="str">
        <f t="shared" si="0"/>
        <v/>
      </c>
      <c r="G68" s="146" t="str">
        <f t="shared" si="1"/>
        <v/>
      </c>
    </row>
    <row r="69" ht="20.1" customHeight="1" spans="1:7">
      <c r="A69" s="144"/>
      <c r="B69" s="149" t="s">
        <v>140</v>
      </c>
      <c r="C69" s="146"/>
      <c r="D69" s="146">
        <v>1491</v>
      </c>
      <c r="E69" s="146"/>
      <c r="F69" s="146" t="str">
        <f t="shared" ref="F69:F72" si="2">IF(C69=0,"",ROUND(E69/C69*100,1))</f>
        <v/>
      </c>
      <c r="G69" s="146">
        <f t="shared" ref="G69:G72" si="3">IF(D69=0,"",ROUND(E69/D69*100,1))</f>
        <v>0</v>
      </c>
    </row>
    <row r="70" ht="20.1" customHeight="1" spans="1:7">
      <c r="A70" s="144"/>
      <c r="B70" s="149" t="s">
        <v>142</v>
      </c>
      <c r="C70" s="146"/>
      <c r="D70" s="146"/>
      <c r="E70" s="146"/>
      <c r="F70" s="146" t="str">
        <f t="shared" si="2"/>
        <v/>
      </c>
      <c r="G70" s="146" t="str">
        <f t="shared" si="3"/>
        <v/>
      </c>
    </row>
    <row r="71" ht="20.1" customHeight="1" spans="1:7">
      <c r="A71" s="144"/>
      <c r="B71" s="149" t="s">
        <v>144</v>
      </c>
      <c r="C71" s="146"/>
      <c r="D71" s="146">
        <v>17</v>
      </c>
      <c r="E71" s="146"/>
      <c r="F71" s="146" t="str">
        <f t="shared" si="2"/>
        <v/>
      </c>
      <c r="G71" s="146">
        <f t="shared" si="3"/>
        <v>0</v>
      </c>
    </row>
    <row r="72" ht="20.1" customHeight="1" spans="1:7">
      <c r="A72" s="152"/>
      <c r="B72" s="153" t="s">
        <v>146</v>
      </c>
      <c r="C72" s="146"/>
      <c r="D72" s="146"/>
      <c r="E72" s="146"/>
      <c r="F72" s="146" t="str">
        <f t="shared" si="2"/>
        <v/>
      </c>
      <c r="G72" s="146" t="str">
        <f t="shared" si="3"/>
        <v/>
      </c>
    </row>
  </sheetData>
  <sheetProtection formatCells="0" formatColumns="0" formatRows="0" insertRows="0" insertColumns="0" insertHyperlinks="0" deleteColumns="0" deleteRows="0" sort="0" autoFilter="0" pivotTables="0"/>
  <autoFilter ref="A6:G72">
    <extLst/>
  </autoFilter>
  <mergeCells count="8">
    <mergeCell ref="B2:G2"/>
    <mergeCell ref="A4:G4"/>
    <mergeCell ref="E5:G5"/>
    <mergeCell ref="A5:A6"/>
    <mergeCell ref="A7:A72"/>
    <mergeCell ref="B5:B6"/>
    <mergeCell ref="C5:C6"/>
    <mergeCell ref="D5:D6"/>
  </mergeCells>
  <conditionalFormatting sqref="A1:A6 A73:A65501">
    <cfRule type="duplicateValues" dxfId="0" priority="1"/>
  </conditionalFormatting>
  <printOptions horizontalCentered="1"/>
  <pageMargins left="0.472222208976746" right="0.472222208976746" top="0.590277791023254" bottom="0.472222208976746" header="0.314583331346512" footer="0.314583331346512"/>
  <pageSetup paperSize="9" scale="63" fitToHeight="0" orientation="landscape" errors="blank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SheetLayoutView="60" workbookViewId="0">
      <selection activeCell="C7" sqref="C7"/>
    </sheetView>
  </sheetViews>
  <sheetFormatPr defaultColWidth="9" defaultRowHeight="14.25" outlineLevelRow="6" outlineLevelCol="6"/>
  <cols>
    <col min="1" max="7" width="15.875" style="36" customWidth="1"/>
    <col min="8" max="16384" width="9" style="36"/>
  </cols>
  <sheetData>
    <row r="1" spans="1:7">
      <c r="A1" s="72"/>
      <c r="B1" s="73"/>
      <c r="C1" s="73"/>
      <c r="D1" s="75"/>
      <c r="E1" s="74"/>
      <c r="F1" s="73"/>
      <c r="G1" s="73"/>
    </row>
    <row r="2" spans="1:7">
      <c r="A2" s="72"/>
      <c r="B2" s="73"/>
      <c r="C2" s="73"/>
      <c r="D2" s="74"/>
      <c r="E2" s="74"/>
      <c r="F2" s="73"/>
      <c r="G2" s="73"/>
    </row>
    <row r="3" ht="22.5" spans="1:7">
      <c r="A3" s="131" t="s">
        <v>320</v>
      </c>
      <c r="B3" s="131"/>
      <c r="C3" s="131"/>
      <c r="D3" s="131"/>
      <c r="E3" s="131"/>
      <c r="F3" s="131"/>
      <c r="G3" s="131"/>
    </row>
    <row r="4" ht="26.25" customHeight="1" spans="1:7">
      <c r="A4" s="73"/>
      <c r="B4" s="73"/>
      <c r="C4" s="73"/>
      <c r="D4" s="74"/>
      <c r="E4" s="74"/>
      <c r="F4" s="73"/>
      <c r="G4" s="132" t="s">
        <v>321</v>
      </c>
    </row>
    <row r="5" ht="32.25" customHeight="1" spans="1:7">
      <c r="A5" s="78" t="s">
        <v>322</v>
      </c>
      <c r="B5" s="79" t="s">
        <v>323</v>
      </c>
      <c r="C5" s="79"/>
      <c r="D5" s="133" t="s">
        <v>324</v>
      </c>
      <c r="E5" s="133"/>
      <c r="F5" s="82" t="s">
        <v>325</v>
      </c>
      <c r="G5" s="83"/>
    </row>
    <row r="6" ht="32.25" customHeight="1" spans="1:7">
      <c r="A6" s="84"/>
      <c r="B6" s="84" t="s">
        <v>326</v>
      </c>
      <c r="C6" s="84" t="s">
        <v>327</v>
      </c>
      <c r="D6" s="86" t="s">
        <v>326</v>
      </c>
      <c r="E6" s="86" t="s">
        <v>328</v>
      </c>
      <c r="F6" s="84" t="s">
        <v>326</v>
      </c>
      <c r="G6" s="84" t="s">
        <v>329</v>
      </c>
    </row>
    <row r="7" ht="32.25" customHeight="1" spans="1:7">
      <c r="A7" s="87" t="s">
        <v>330</v>
      </c>
      <c r="B7" s="88">
        <f t="shared" ref="B7:F7" si="0">C7</f>
        <v>11.88</v>
      </c>
      <c r="C7" s="88">
        <v>11.88</v>
      </c>
      <c r="D7" s="88">
        <f t="shared" si="0"/>
        <v>0</v>
      </c>
      <c r="E7" s="88">
        <v>0</v>
      </c>
      <c r="F7" s="84">
        <f t="shared" si="0"/>
        <v>10.12</v>
      </c>
      <c r="G7" s="84">
        <v>10.12</v>
      </c>
    </row>
  </sheetData>
  <mergeCells count="5">
    <mergeCell ref="A3:G3"/>
    <mergeCell ref="B5:C5"/>
    <mergeCell ref="D5:E5"/>
    <mergeCell ref="F5:G5"/>
    <mergeCell ref="A5:A6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4"/>
  <sheetViews>
    <sheetView showZeros="0" workbookViewId="0">
      <selection activeCell="D11" sqref="D11"/>
    </sheetView>
  </sheetViews>
  <sheetFormatPr defaultColWidth="8.75" defaultRowHeight="14.25" outlineLevelCol="1"/>
  <cols>
    <col min="1" max="2" width="42.5" style="112" customWidth="1"/>
    <col min="3" max="25" width="9" style="112"/>
    <col min="26" max="16384" width="8.75" style="112"/>
  </cols>
  <sheetData>
    <row r="1" ht="33.75" customHeight="1" spans="1:1">
      <c r="A1" s="108"/>
    </row>
    <row r="2" s="106" customFormat="1" ht="36" customHeight="1" spans="1:2">
      <c r="A2" s="114" t="s">
        <v>331</v>
      </c>
      <c r="B2" s="114"/>
    </row>
    <row r="3" ht="27.75" customHeight="1" spans="1:2">
      <c r="A3" s="127"/>
      <c r="B3" s="128" t="s">
        <v>1</v>
      </c>
    </row>
    <row r="4" s="107" customFormat="1" ht="29.1" customHeight="1" spans="1:2">
      <c r="A4" s="117" t="s">
        <v>332</v>
      </c>
      <c r="B4" s="116" t="s">
        <v>333</v>
      </c>
    </row>
    <row r="5" s="107" customFormat="1" ht="29.1" customHeight="1" spans="1:2">
      <c r="A5" s="119" t="s">
        <v>334</v>
      </c>
      <c r="B5" s="120">
        <v>100000</v>
      </c>
    </row>
    <row r="6" s="107" customFormat="1" ht="29.1" customHeight="1" spans="1:2">
      <c r="A6" s="119" t="s">
        <v>335</v>
      </c>
      <c r="B6" s="120">
        <v>8000</v>
      </c>
    </row>
    <row r="7" s="107" customFormat="1" ht="29.1" customHeight="1" spans="1:2">
      <c r="A7" s="119" t="s">
        <v>336</v>
      </c>
      <c r="B7" s="120">
        <v>500</v>
      </c>
    </row>
    <row r="8" s="107" customFormat="1" ht="29.1" customHeight="1" spans="1:2">
      <c r="A8" s="119" t="s">
        <v>337</v>
      </c>
      <c r="B8" s="129"/>
    </row>
    <row r="9" s="107" customFormat="1" ht="29.1" customHeight="1" spans="1:2">
      <c r="A9" s="119"/>
      <c r="B9" s="120"/>
    </row>
    <row r="10" s="107" customFormat="1" ht="29.1" customHeight="1" spans="1:2">
      <c r="A10" s="119"/>
      <c r="B10" s="121"/>
    </row>
    <row r="11" s="107" customFormat="1" ht="29.1" customHeight="1" spans="1:2">
      <c r="A11" s="119"/>
      <c r="B11" s="121"/>
    </row>
    <row r="12" s="107" customFormat="1" ht="29.1" customHeight="1" spans="1:2">
      <c r="A12" s="119"/>
      <c r="B12" s="121"/>
    </row>
    <row r="13" s="107" customFormat="1" ht="29.1" customHeight="1" spans="1:2">
      <c r="A13" s="119"/>
      <c r="B13" s="129"/>
    </row>
    <row r="14" s="107" customFormat="1" ht="29.1" customHeight="1" spans="1:2">
      <c r="A14" s="119"/>
      <c r="B14" s="129"/>
    </row>
    <row r="15" s="107" customFormat="1" ht="29.1" customHeight="1" spans="1:2">
      <c r="A15" s="117" t="s">
        <v>12</v>
      </c>
      <c r="B15" s="122">
        <f>SUM(B5:B14)</f>
        <v>108500</v>
      </c>
    </row>
    <row r="16" s="108" customFormat="1" ht="29.1" customHeight="1" spans="1:2">
      <c r="A16" s="130" t="s">
        <v>338</v>
      </c>
      <c r="B16" s="120">
        <v>25919</v>
      </c>
    </row>
    <row r="17" s="109" customFormat="1" ht="29.1" customHeight="1" spans="1:2">
      <c r="A17" s="130" t="s">
        <v>339</v>
      </c>
      <c r="B17" s="120">
        <v>1693</v>
      </c>
    </row>
    <row r="18" s="108" customFormat="1" ht="29.1" customHeight="1" spans="1:2">
      <c r="A18" s="130" t="s">
        <v>340</v>
      </c>
      <c r="B18" s="120">
        <v>75500</v>
      </c>
    </row>
    <row r="19" s="108" customFormat="1" ht="29.1" customHeight="1" spans="1:2">
      <c r="A19" s="117" t="s">
        <v>179</v>
      </c>
      <c r="B19" s="122">
        <f>B15+B16+B17+B18</f>
        <v>211612</v>
      </c>
    </row>
    <row r="20" s="110" customFormat="1" ht="29.1" customHeight="1"/>
    <row r="21" s="110" customFormat="1" ht="29.1" customHeight="1"/>
    <row r="22" s="110" customFormat="1" ht="29.1" customHeight="1"/>
    <row r="23" s="110" customFormat="1" ht="29.1" customHeight="1"/>
    <row r="24" s="110" customFormat="1" ht="29.1" customHeight="1"/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showZeros="0" workbookViewId="0">
      <selection activeCell="E13" sqref="E13"/>
    </sheetView>
  </sheetViews>
  <sheetFormatPr defaultColWidth="8.75" defaultRowHeight="14.25" outlineLevelCol="2"/>
  <cols>
    <col min="1" max="1" width="15.625" style="112" customWidth="1"/>
    <col min="2" max="2" width="54.25" style="112" customWidth="1"/>
    <col min="3" max="3" width="21" style="112" customWidth="1"/>
    <col min="4" max="26" width="9" style="112"/>
    <col min="27" max="16384" width="8.75" style="112"/>
  </cols>
  <sheetData>
    <row r="1" ht="33.75" customHeight="1" spans="3:3">
      <c r="C1" s="126"/>
    </row>
    <row r="2" s="106" customFormat="1" ht="36" customHeight="1" spans="2:3">
      <c r="B2" s="114" t="s">
        <v>341</v>
      </c>
      <c r="C2" s="114"/>
    </row>
    <row r="3" ht="27.75" customHeight="1" spans="3:3">
      <c r="C3" s="115" t="s">
        <v>1</v>
      </c>
    </row>
    <row r="4" s="107" customFormat="1" ht="29.1" customHeight="1" spans="1:3">
      <c r="A4" s="116" t="s">
        <v>342</v>
      </c>
      <c r="B4" s="117" t="s">
        <v>332</v>
      </c>
      <c r="C4" s="116" t="s">
        <v>343</v>
      </c>
    </row>
    <row r="5" s="107" customFormat="1" ht="29.1" customHeight="1" spans="1:3">
      <c r="A5" s="118">
        <v>207079</v>
      </c>
      <c r="B5" s="119" t="s">
        <v>344</v>
      </c>
      <c r="C5" s="120">
        <v>127</v>
      </c>
    </row>
    <row r="6" s="107" customFormat="1" ht="29.1" customHeight="1" spans="1:3">
      <c r="A6" s="118">
        <v>2082201</v>
      </c>
      <c r="B6" s="119" t="s">
        <v>255</v>
      </c>
      <c r="C6" s="120">
        <v>1575</v>
      </c>
    </row>
    <row r="7" s="107" customFormat="1" ht="29.1" customHeight="1" spans="1:3">
      <c r="A7" s="118"/>
      <c r="B7" s="119" t="s">
        <v>257</v>
      </c>
      <c r="C7" s="121"/>
    </row>
    <row r="8" s="107" customFormat="1" ht="29.1" customHeight="1" spans="1:3">
      <c r="A8" s="118">
        <v>2120899</v>
      </c>
      <c r="B8" s="119" t="s">
        <v>258</v>
      </c>
      <c r="C8" s="120">
        <v>52982</v>
      </c>
    </row>
    <row r="9" s="107" customFormat="1" ht="29.1" customHeight="1" spans="1:3">
      <c r="A9" s="118">
        <v>2136601</v>
      </c>
      <c r="B9" s="119" t="s">
        <v>345</v>
      </c>
      <c r="C9" s="120">
        <v>103</v>
      </c>
    </row>
    <row r="10" s="107" customFormat="1" ht="29.1" customHeight="1" spans="1:3">
      <c r="A10" s="118"/>
      <c r="B10" s="119" t="s">
        <v>260</v>
      </c>
      <c r="C10" s="120"/>
    </row>
    <row r="11" s="107" customFormat="1" ht="29.1" customHeight="1" spans="1:3">
      <c r="A11" s="118"/>
      <c r="B11" s="119" t="s">
        <v>346</v>
      </c>
      <c r="C11" s="119"/>
    </row>
    <row r="12" s="107" customFormat="1" ht="29.1" customHeight="1" spans="1:3">
      <c r="A12" s="118"/>
      <c r="B12" s="119" t="s">
        <v>347</v>
      </c>
      <c r="C12" s="120"/>
    </row>
    <row r="13" s="107" customFormat="1" ht="29.1" customHeight="1" spans="1:3">
      <c r="A13" s="118">
        <v>2320498</v>
      </c>
      <c r="B13" s="119" t="s">
        <v>348</v>
      </c>
      <c r="C13" s="120">
        <v>10245</v>
      </c>
    </row>
    <row r="14" s="107" customFormat="1" ht="29.1" customHeight="1" spans="1:3">
      <c r="A14" s="118">
        <v>2290402</v>
      </c>
      <c r="B14" s="119" t="s">
        <v>268</v>
      </c>
      <c r="C14" s="120">
        <v>88310</v>
      </c>
    </row>
    <row r="15" s="107" customFormat="1" ht="29.1" customHeight="1" spans="1:3">
      <c r="A15" s="118"/>
      <c r="B15" s="117" t="s">
        <v>211</v>
      </c>
      <c r="C15" s="122">
        <f>SUM(C5:C14)</f>
        <v>153342</v>
      </c>
    </row>
    <row r="16" s="108" customFormat="1" ht="29.1" customHeight="1" spans="1:3">
      <c r="A16" s="118">
        <v>2310499</v>
      </c>
      <c r="B16" s="119" t="s">
        <v>349</v>
      </c>
      <c r="C16" s="120">
        <v>8270</v>
      </c>
    </row>
    <row r="17" s="109" customFormat="1" ht="29.1" customHeight="1" spans="1:3">
      <c r="A17" s="123">
        <v>2300802</v>
      </c>
      <c r="B17" s="119" t="s">
        <v>350</v>
      </c>
      <c r="C17" s="120">
        <v>50000</v>
      </c>
    </row>
    <row r="18" s="108" customFormat="1" ht="29.1" customHeight="1" spans="1:3">
      <c r="A18" s="117"/>
      <c r="B18" s="124"/>
      <c r="C18" s="124"/>
    </row>
    <row r="19" s="108" customFormat="1" ht="29.1" customHeight="1" spans="1:3">
      <c r="A19" s="117"/>
      <c r="B19" s="117" t="s">
        <v>241</v>
      </c>
      <c r="C19" s="122">
        <f>C15+C16+C17</f>
        <v>211612</v>
      </c>
    </row>
    <row r="20" s="110" customFormat="1" ht="29.1" customHeight="1"/>
    <row r="21" s="110" customFormat="1" ht="29.1" customHeight="1"/>
    <row r="22" s="110" customFormat="1" ht="29.1" customHeight="1"/>
    <row r="23" s="110" customFormat="1" ht="29.1" customHeight="1"/>
    <row r="24" s="110" customFormat="1" ht="29.1" customHeight="1"/>
    <row r="25" spans="2:3">
      <c r="B25" s="110"/>
      <c r="C25" s="110"/>
    </row>
  </sheetData>
  <mergeCells count="1">
    <mergeCell ref="B2:C2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8">
    <comment s:ref="A22" rgbClr="AF9C1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2022年一般公共预算收入表</vt:lpstr>
      <vt:lpstr>2022年县本级一般公共预算收入预算表</vt:lpstr>
      <vt:lpstr>2022年一般公共预算支出表</vt:lpstr>
      <vt:lpstr>2022年县本级一般公共预算支出预算表</vt:lpstr>
      <vt:lpstr>2022年一般公共预算本级基本支出预算表</vt:lpstr>
      <vt:lpstr>2022一般公共预算税收返还和转移支付表</vt:lpstr>
      <vt:lpstr>2022年政府一般债务限额和余额情况表</vt:lpstr>
      <vt:lpstr>社旗县2022年政府性基金收入预算表</vt:lpstr>
      <vt:lpstr>社旗县2022年政府性基金支出预算表</vt:lpstr>
      <vt:lpstr>2022年政府性基金本级支出表</vt:lpstr>
      <vt:lpstr>2022年政府性基金预算转移支付表</vt:lpstr>
      <vt:lpstr>2022年政府专项债务限额和余额情况表</vt:lpstr>
      <vt:lpstr>2022国有资本 经营收入表</vt:lpstr>
      <vt:lpstr>2022国有资本经营支出表</vt:lpstr>
      <vt:lpstr>2022县本级国有资本经营支出表 </vt:lpstr>
      <vt:lpstr>2022国有资本经营转移支付预算表</vt:lpstr>
      <vt:lpstr>2022年社保基金收入预算表</vt:lpstr>
      <vt:lpstr>2022年社保基金支出预算表</vt:lpstr>
      <vt:lpstr>2022年三公经费表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勇气</cp:lastModifiedBy>
  <dcterms:created xsi:type="dcterms:W3CDTF">2022-02-16T03:27:00Z</dcterms:created>
  <cp:lastPrinted>2022-04-15T08:21:00Z</cp:lastPrinted>
  <dcterms:modified xsi:type="dcterms:W3CDTF">2022-05-22T08:34:45Z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CB991EE1311D4E939C865E539E303FB5</vt:lpwstr>
  </property>
  <property fmtid="{D5CDD505-2E9C-101B-9397-08002B2CF9AE}" pid="3" name="KSOProductBuildVer">
    <vt:lpwstr>2052-11.1.0.11691</vt:lpwstr>
  </property>
</Properties>
</file>