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240" windowHeight="12705" tabRatio="816" firstSheet="4" activeTab="10"/>
  </bookViews>
  <sheets>
    <sheet name="表—部门收支总表（公   开）" sheetId="1" r:id="rId1"/>
    <sheet name="表二部门收入总表（公   开）" sheetId="2" r:id="rId2"/>
    <sheet name="表三部门支出总表（公   开）" sheetId="3" r:id="rId3"/>
    <sheet name="表四单位收支总表(部 门)" sheetId="4" r:id="rId4"/>
    <sheet name="表五财政拨款收支总表（公   开）" sheetId="5" r:id="rId5"/>
    <sheet name="表六财政拨款明细（部门 公开）" sheetId="6" r:id="rId6"/>
    <sheet name="表七基金收支总表（公   开）" sheetId="7" r:id="rId7"/>
    <sheet name="表八基本支出（部 门）" sheetId="8" r:id="rId8"/>
    <sheet name="表九单位职能" sheetId="9" r:id="rId9"/>
    <sheet name="表十三公经费" sheetId="10" r:id="rId10"/>
    <sheet name="公开说明" sheetId="11" r:id="rId11"/>
    <sheet name="Sheet1" sheetId="12" r:id="rId12"/>
  </sheets>
  <definedNames>
    <definedName name="_xlnm.Print_Area" localSheetId="7">'表八基本支出（部 门）'!$A$1:$I$20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公开）'!$A$1:$K$16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门)'!$A$1:$N$23</definedName>
    <definedName name="_xlnm.Print_Area" localSheetId="4">'表五财政拨款收支总表（公   开）'!$A$1:$D$22</definedName>
    <definedName name="_xlnm.Print_Titles" localSheetId="7">'表八基本支出（部 门）'!$1:7</definedName>
    <definedName name="_xlnm.Print_Titles" localSheetId="0">'表—部门收支总表（公   开）'!$1:3</definedName>
    <definedName name="_xlnm.Print_Titles" localSheetId="5">'表六财政拨款明细（部门 公开）'!$1:7</definedName>
    <definedName name="_xlnm.Print_Titles" localSheetId="6">'表七基金收支总表（公   开）'!$1:3</definedName>
    <definedName name="_xlnm.Print_Titles" localSheetId="3">'表四单位收支总表(部 门)'!$1:7</definedName>
    <definedName name="_xlnm.Print_Titles" localSheetId="4">'表五财政拨款收支总表（公   开）'!$1:3</definedName>
  </definedNames>
  <calcPr calcId="145621"/>
</workbook>
</file>

<file path=xl/calcChain.xml><?xml version="1.0" encoding="utf-8"?>
<calcChain xmlns="http://schemas.openxmlformats.org/spreadsheetml/2006/main">
  <c r="F179" i="8" l="1"/>
  <c r="E179" i="8" s="1"/>
  <c r="F178" i="8"/>
  <c r="E178" i="8" s="1"/>
  <c r="F177" i="8"/>
  <c r="E177" i="8" s="1"/>
  <c r="F176" i="8"/>
  <c r="E176" i="8" s="1"/>
  <c r="F175" i="8"/>
  <c r="E175" i="8" s="1"/>
  <c r="F174" i="8"/>
  <c r="E174" i="8" s="1"/>
  <c r="F173" i="8"/>
  <c r="E173" i="8" s="1"/>
  <c r="F172" i="8"/>
  <c r="E172" i="8" s="1"/>
  <c r="I171" i="8"/>
  <c r="H171" i="8"/>
  <c r="G171" i="8"/>
  <c r="F171" i="8" s="1"/>
  <c r="E171" i="8" s="1"/>
  <c r="F170" i="8"/>
  <c r="E170" i="8"/>
  <c r="F169" i="8"/>
  <c r="E169" i="8"/>
  <c r="F168" i="8"/>
  <c r="E168" i="8"/>
  <c r="F167" i="8"/>
  <c r="E167" i="8"/>
  <c r="F166" i="8"/>
  <c r="E166" i="8"/>
  <c r="F165" i="8"/>
  <c r="E165" i="8"/>
  <c r="F164" i="8"/>
  <c r="E164" i="8"/>
  <c r="F163" i="8"/>
  <c r="E163" i="8"/>
  <c r="F162" i="8"/>
  <c r="E162" i="8"/>
  <c r="F161" i="8"/>
  <c r="E161" i="8"/>
  <c r="F160" i="8"/>
  <c r="E160" i="8"/>
  <c r="F159" i="8"/>
  <c r="E159" i="8"/>
  <c r="F158" i="8"/>
  <c r="E158" i="8"/>
  <c r="F157" i="8"/>
  <c r="E157" i="8"/>
  <c r="F156" i="8"/>
  <c r="E156" i="8"/>
  <c r="G155" i="8"/>
  <c r="F155" i="8"/>
  <c r="E155" i="8" s="1"/>
  <c r="F154" i="8"/>
  <c r="E154" i="8" s="1"/>
  <c r="F153" i="8"/>
  <c r="E153" i="8" s="1"/>
  <c r="F152" i="8"/>
  <c r="E152" i="8" s="1"/>
  <c r="F151" i="8"/>
  <c r="E151" i="8" s="1"/>
  <c r="F150" i="8"/>
  <c r="E150" i="8" s="1"/>
  <c r="F149" i="8"/>
  <c r="E149" i="8" s="1"/>
  <c r="F148" i="8"/>
  <c r="E148" i="8" s="1"/>
  <c r="E147" i="8" s="1"/>
  <c r="G147" i="8"/>
  <c r="H146" i="8"/>
  <c r="G146" i="8"/>
  <c r="F146" i="8"/>
  <c r="F145" i="8"/>
  <c r="F144" i="8"/>
  <c r="E144" i="8"/>
  <c r="F143" i="8"/>
  <c r="E143" i="8"/>
  <c r="F142" i="8"/>
  <c r="E142" i="8"/>
  <c r="F141" i="8"/>
  <c r="E141" i="8"/>
  <c r="F140" i="8"/>
  <c r="E140" i="8"/>
  <c r="F139" i="8"/>
  <c r="E139" i="8"/>
  <c r="F138" i="8"/>
  <c r="E138" i="8"/>
  <c r="F137" i="8"/>
  <c r="E137" i="8"/>
  <c r="I136" i="8"/>
  <c r="H136" i="8"/>
  <c r="F136" i="8" s="1"/>
  <c r="E136" i="8" s="1"/>
  <c r="F135" i="8"/>
  <c r="E135" i="8"/>
  <c r="F134" i="8"/>
  <c r="E134" i="8"/>
  <c r="F133" i="8"/>
  <c r="E133" i="8"/>
  <c r="F132" i="8"/>
  <c r="E132" i="8"/>
  <c r="F131" i="8"/>
  <c r="E131" i="8"/>
  <c r="F130" i="8"/>
  <c r="E130" i="8"/>
  <c r="F129" i="8"/>
  <c r="E129" i="8"/>
  <c r="F128" i="8"/>
  <c r="E128" i="8"/>
  <c r="F127" i="8"/>
  <c r="E127" i="8"/>
  <c r="F126" i="8"/>
  <c r="E126" i="8"/>
  <c r="F125" i="8"/>
  <c r="E125" i="8"/>
  <c r="F124" i="8"/>
  <c r="E124" i="8"/>
  <c r="F123" i="8"/>
  <c r="E123" i="8"/>
  <c r="F122" i="8"/>
  <c r="E122" i="8"/>
  <c r="F121" i="8"/>
  <c r="E121" i="8"/>
  <c r="G120" i="8"/>
  <c r="F120" i="8"/>
  <c r="E120" i="8" s="1"/>
  <c r="F119" i="8"/>
  <c r="E119" i="8" s="1"/>
  <c r="F118" i="8"/>
  <c r="E118" i="8" s="1"/>
  <c r="F117" i="8"/>
  <c r="E117" i="8" s="1"/>
  <c r="F116" i="8"/>
  <c r="E116" i="8" s="1"/>
  <c r="F115" i="8"/>
  <c r="E115" i="8" s="1"/>
  <c r="F114" i="8"/>
  <c r="E114" i="8" s="1"/>
  <c r="F113" i="8"/>
  <c r="E113" i="8" s="1"/>
  <c r="G112" i="8"/>
  <c r="F112" i="8" s="1"/>
  <c r="E112" i="8" s="1"/>
  <c r="E111" i="8" s="1"/>
  <c r="I111" i="8"/>
  <c r="H111" i="8"/>
  <c r="E109" i="8"/>
  <c r="E108" i="8"/>
  <c r="E107" i="8"/>
  <c r="E106" i="8"/>
  <c r="E105" i="8"/>
  <c r="E104" i="8"/>
  <c r="E103" i="8"/>
  <c r="E102" i="8"/>
  <c r="I101" i="8"/>
  <c r="H101" i="8"/>
  <c r="G101" i="8"/>
  <c r="F101" i="8"/>
  <c r="E101" i="8"/>
  <c r="E100" i="8"/>
  <c r="E99" i="8"/>
  <c r="E98" i="8"/>
  <c r="E97" i="8"/>
  <c r="E96" i="8"/>
  <c r="E95" i="8"/>
  <c r="E94" i="8"/>
  <c r="E93" i="8"/>
  <c r="G85" i="8"/>
  <c r="F85" i="8"/>
  <c r="E85" i="8"/>
  <c r="G77" i="8"/>
  <c r="G76" i="8" s="1"/>
  <c r="F77" i="8"/>
  <c r="E77" i="8"/>
  <c r="E76" i="8" s="1"/>
  <c r="I76" i="8"/>
  <c r="H76" i="8"/>
  <c r="F76" i="8"/>
  <c r="E74" i="8"/>
  <c r="E73" i="8"/>
  <c r="E72" i="8"/>
  <c r="E70" i="8"/>
  <c r="E69" i="8"/>
  <c r="E68" i="8"/>
  <c r="E67" i="8"/>
  <c r="I66" i="8"/>
  <c r="H66" i="8"/>
  <c r="G66" i="8"/>
  <c r="F66" i="8"/>
  <c r="E66" i="8" s="1"/>
  <c r="E65" i="8"/>
  <c r="E64" i="8"/>
  <c r="E63" i="8"/>
  <c r="E62" i="8"/>
  <c r="E61" i="8"/>
  <c r="E60" i="8"/>
  <c r="E59" i="8"/>
  <c r="E58" i="8"/>
  <c r="G50" i="8"/>
  <c r="F50" i="8"/>
  <c r="E50" i="8"/>
  <c r="G42" i="8"/>
  <c r="F42" i="8"/>
  <c r="E42" i="8"/>
  <c r="I41" i="8"/>
  <c r="H41" i="8"/>
  <c r="G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I32" i="8"/>
  <c r="H32" i="8"/>
  <c r="G32" i="8"/>
  <c r="F32" i="8"/>
  <c r="E32" i="8" s="1"/>
  <c r="F31" i="8"/>
  <c r="E31" i="8" s="1"/>
  <c r="F30" i="8"/>
  <c r="E30" i="8" s="1"/>
  <c r="F29" i="8"/>
  <c r="E29" i="8" s="1"/>
  <c r="F28" i="8"/>
  <c r="E28" i="8" s="1"/>
  <c r="F27" i="8"/>
  <c r="E27" i="8" s="1"/>
  <c r="F26" i="8"/>
  <c r="E26" i="8" s="1"/>
  <c r="F25" i="8"/>
  <c r="E25" i="8" s="1"/>
  <c r="F24" i="8"/>
  <c r="E24" i="8" s="1"/>
  <c r="F23" i="8"/>
  <c r="E23" i="8" s="1"/>
  <c r="F22" i="8"/>
  <c r="E22" i="8" s="1"/>
  <c r="F21" i="8"/>
  <c r="E21" i="8" s="1"/>
  <c r="F20" i="8"/>
  <c r="E20" i="8" s="1"/>
  <c r="F19" i="8"/>
  <c r="E19" i="8" s="1"/>
  <c r="F18" i="8"/>
  <c r="E18" i="8" s="1"/>
  <c r="F17" i="8"/>
  <c r="E17" i="8" s="1"/>
  <c r="G16" i="8"/>
  <c r="F16" i="8" s="1"/>
  <c r="E16" i="8" s="1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I8" i="8"/>
  <c r="H8" i="8"/>
  <c r="H7" i="8" s="1"/>
  <c r="H6" i="8" s="1"/>
  <c r="G8" i="8"/>
  <c r="F8" i="8"/>
  <c r="E8" i="8" s="1"/>
  <c r="I7" i="8"/>
  <c r="I6" i="8" s="1"/>
  <c r="G7" i="8"/>
  <c r="F7" i="8" s="1"/>
  <c r="D10" i="7"/>
  <c r="D9" i="7" s="1"/>
  <c r="D22" i="7" s="1"/>
  <c r="D11" i="7"/>
  <c r="D12" i="7"/>
  <c r="D14" i="7"/>
  <c r="D15" i="7"/>
  <c r="D16" i="7"/>
  <c r="D17" i="7"/>
  <c r="D18" i="7"/>
  <c r="D19" i="7"/>
  <c r="D20" i="7"/>
  <c r="D13" i="7"/>
  <c r="B9" i="7"/>
  <c r="B22" i="7" s="1"/>
  <c r="G16" i="6"/>
  <c r="F16" i="6" s="1"/>
  <c r="G15" i="6"/>
  <c r="K13" i="6"/>
  <c r="G13" i="6"/>
  <c r="F13" i="6" s="1"/>
  <c r="G12" i="6"/>
  <c r="F12" i="6" s="1"/>
  <c r="G11" i="6"/>
  <c r="F11" i="6" s="1"/>
  <c r="G10" i="6"/>
  <c r="F10" i="6" s="1"/>
  <c r="J9" i="6"/>
  <c r="I9" i="6"/>
  <c r="H9" i="6"/>
  <c r="G9" i="6" s="1"/>
  <c r="K8" i="6"/>
  <c r="J8" i="6"/>
  <c r="I8" i="6"/>
  <c r="H8" i="6"/>
  <c r="D9" i="5"/>
  <c r="D13" i="5"/>
  <c r="D22" i="5"/>
  <c r="B9" i="5"/>
  <c r="B22" i="5"/>
  <c r="D20" i="5"/>
  <c r="D19" i="5"/>
  <c r="D18" i="5"/>
  <c r="D17" i="5"/>
  <c r="D16" i="5"/>
  <c r="D15" i="5"/>
  <c r="D14" i="5"/>
  <c r="D12" i="5"/>
  <c r="D11" i="5"/>
  <c r="D10" i="5"/>
  <c r="N8" i="4"/>
  <c r="M8" i="4"/>
  <c r="L8" i="4"/>
  <c r="K8" i="4"/>
  <c r="J8" i="4"/>
  <c r="I8" i="4"/>
  <c r="H8" i="4"/>
  <c r="G8" i="4"/>
  <c r="F8" i="4"/>
  <c r="E8" i="4"/>
  <c r="D8" i="4"/>
  <c r="C8" i="4"/>
  <c r="B8" i="4"/>
  <c r="I10" i="3"/>
  <c r="I11" i="3"/>
  <c r="I12" i="3"/>
  <c r="I9" i="3"/>
  <c r="I13" i="3"/>
  <c r="I22" i="3"/>
  <c r="H10" i="3"/>
  <c r="H11" i="3"/>
  <c r="H12" i="3"/>
  <c r="H9" i="3"/>
  <c r="H14" i="3"/>
  <c r="H15" i="3"/>
  <c r="H16" i="3"/>
  <c r="H17" i="3"/>
  <c r="H18" i="3"/>
  <c r="H19" i="3"/>
  <c r="H20" i="3"/>
  <c r="H13" i="3"/>
  <c r="H22" i="3" s="1"/>
  <c r="G10" i="3"/>
  <c r="G9" i="3" s="1"/>
  <c r="G11" i="3"/>
  <c r="G12" i="3"/>
  <c r="G14" i="3"/>
  <c r="G15" i="3"/>
  <c r="G16" i="3"/>
  <c r="G17" i="3"/>
  <c r="G18" i="3"/>
  <c r="G19" i="3"/>
  <c r="G20" i="3"/>
  <c r="G13" i="3" s="1"/>
  <c r="F10" i="3"/>
  <c r="F11" i="3"/>
  <c r="F12" i="3"/>
  <c r="F9" i="3"/>
  <c r="F14" i="3"/>
  <c r="F15" i="3"/>
  <c r="F16" i="3"/>
  <c r="F17" i="3"/>
  <c r="F18" i="3"/>
  <c r="F19" i="3"/>
  <c r="F20" i="3"/>
  <c r="F13" i="3"/>
  <c r="F22" i="3"/>
  <c r="E10" i="3"/>
  <c r="E11" i="3"/>
  <c r="E12" i="3"/>
  <c r="E9" i="3"/>
  <c r="E14" i="3"/>
  <c r="E15" i="3"/>
  <c r="E16" i="3"/>
  <c r="E17" i="3"/>
  <c r="E18" i="3"/>
  <c r="E19" i="3"/>
  <c r="E20" i="3"/>
  <c r="E13" i="3"/>
  <c r="E22" i="3" s="1"/>
  <c r="D10" i="3"/>
  <c r="D9" i="3" s="1"/>
  <c r="D22" i="3" s="1"/>
  <c r="D11" i="3"/>
  <c r="D12" i="3"/>
  <c r="D13" i="3"/>
  <c r="C10" i="3"/>
  <c r="C9" i="3" s="1"/>
  <c r="C22" i="3" s="1"/>
  <c r="C11" i="3"/>
  <c r="C12" i="3"/>
  <c r="C13" i="3"/>
  <c r="B10" i="3"/>
  <c r="B9" i="3" s="1"/>
  <c r="B22" i="3" s="1"/>
  <c r="B11" i="3"/>
  <c r="B12" i="3"/>
  <c r="B13" i="3"/>
  <c r="I20" i="3"/>
  <c r="D20" i="3"/>
  <c r="C20" i="3"/>
  <c r="B20" i="3" s="1"/>
  <c r="I19" i="3"/>
  <c r="D19" i="3"/>
  <c r="C19" i="3"/>
  <c r="B19" i="3" s="1"/>
  <c r="I18" i="3"/>
  <c r="D18" i="3"/>
  <c r="C18" i="3"/>
  <c r="B18" i="3" s="1"/>
  <c r="I17" i="3"/>
  <c r="D17" i="3"/>
  <c r="C17" i="3"/>
  <c r="B17" i="3" s="1"/>
  <c r="I16" i="3"/>
  <c r="D16" i="3"/>
  <c r="C16" i="3"/>
  <c r="B16" i="3" s="1"/>
  <c r="I15" i="3"/>
  <c r="D15" i="3"/>
  <c r="C15" i="3"/>
  <c r="B15" i="3" s="1"/>
  <c r="I14" i="3"/>
  <c r="D14" i="3"/>
  <c r="C14" i="3"/>
  <c r="B14" i="3" s="1"/>
  <c r="B9" i="2"/>
  <c r="B22" i="2" s="1"/>
  <c r="B10" i="2"/>
  <c r="B12" i="2"/>
  <c r="B13" i="2"/>
  <c r="B16" i="2"/>
  <c r="G22" i="3" l="1"/>
  <c r="I147" i="8"/>
  <c r="F147" i="8" s="1"/>
  <c r="E146" i="8"/>
  <c r="G8" i="6"/>
  <c r="F9" i="6"/>
  <c r="F8" i="6" s="1"/>
  <c r="E7" i="8"/>
  <c r="E6" i="8" s="1"/>
  <c r="G6" i="8"/>
  <c r="G111" i="8"/>
  <c r="F111" i="8" s="1"/>
  <c r="F6" i="8" s="1"/>
</calcChain>
</file>

<file path=xl/sharedStrings.xml><?xml version="1.0" encoding="utf-8"?>
<sst xmlns="http://schemas.openxmlformats.org/spreadsheetml/2006/main" count="789" uniqueCount="246">
  <si>
    <t>2017年部门预算收支预算总表</t>
  </si>
  <si>
    <t>部门名称：林业局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</si>
  <si>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</si>
  <si>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</si>
  <si>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</si>
  <si>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</si>
  <si>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</si>
  <si>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</si>
  <si>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</si>
  <si>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</si>
  <si>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</si>
  <si>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</si>
  <si>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</si>
  <si>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</si>
  <si>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</si>
  <si>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</si>
  <si>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</si>
  <si>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</si>
  <si>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</si>
  <si>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</si>
  <si>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</si>
  <si>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</si>
  <si>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</si>
  <si>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</si>
  <si>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</si>
  <si>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</si>
  <si>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</si>
  <si>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</si>
  <si>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</si>
  <si>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</si>
  <si>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</si>
  <si>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</si>
  <si>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</si>
  <si>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</si>
  <si>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</si>
  <si>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</si>
  <si>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</si>
  <si>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</si>
  <si>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</si>
  <si>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</si>
  <si>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</si>
  <si>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</si>
  <si>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</si>
  <si>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</si>
  <si>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</si>
  <si>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</si>
  <si>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</si>
  <si>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</si>
  <si>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</si>
  <si>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</si>
  <si>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</si>
  <si>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</si>
  <si>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</si>
  <si>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</si>
  <si>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</si>
  <si>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林业局</t>
  </si>
  <si>
    <t>辛夷办</t>
  </si>
  <si>
    <t>花卉办</t>
  </si>
  <si>
    <t>森林公安局</t>
  </si>
  <si>
    <t>宝天曼管理局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</si>
  <si>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</si>
  <si>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</si>
  <si>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</si>
  <si>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</si>
  <si>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</si>
  <si>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</si>
  <si>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</si>
  <si>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</si>
  <si>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</si>
  <si>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</si>
  <si>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</si>
  <si>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</si>
  <si>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</si>
  <si>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</si>
  <si>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</si>
  <si>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</si>
  <si>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</si>
  <si>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213</t>
  </si>
  <si>
    <t>02</t>
  </si>
  <si>
    <t>04</t>
  </si>
  <si>
    <t>林业事业机构</t>
  </si>
  <si>
    <t>09</t>
  </si>
  <si>
    <t>森林生态效益补偿</t>
  </si>
  <si>
    <t>11</t>
  </si>
  <si>
    <t>动植物保护</t>
  </si>
  <si>
    <t>34</t>
  </si>
  <si>
    <t>林业防灾减灾</t>
  </si>
  <si>
    <t>99</t>
  </si>
  <si>
    <t>其他林业支出</t>
  </si>
  <si>
    <t>13</t>
  </si>
  <si>
    <t>林业执法与监督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</si>
  <si>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</si>
  <si>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</si>
  <si>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</si>
  <si>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</si>
  <si>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</si>
  <si>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</si>
  <si>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</si>
  <si>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</si>
  <si>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</si>
  <si>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</si>
  <si>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</si>
  <si>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林业局单位合计</t>
  </si>
  <si>
    <t>工资福利支出</t>
  </si>
  <si>
    <t xml:space="preserve">  301</t>
  </si>
  <si>
    <t>01</t>
  </si>
  <si>
    <t xml:space="preserve">  基本工资</t>
  </si>
  <si>
    <t xml:space="preserve">  津贴补贴</t>
  </si>
  <si>
    <t>03</t>
  </si>
  <si>
    <t xml:space="preserve">  奖金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</si>
  <si>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</si>
  <si>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</si>
  <si>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</si>
  <si>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</si>
  <si>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</si>
  <si>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</si>
  <si>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</si>
  <si>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</si>
  <si>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</si>
  <si>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</si>
  <si>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</si>
  <si>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</si>
  <si>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</si>
  <si>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</si>
  <si>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</si>
  <si>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</si>
  <si>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 xml:space="preserve">  差旅费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</si>
  <si>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</si>
  <si>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</si>
  <si>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</si>
  <si>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</si>
  <si>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</si>
  <si>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</si>
  <si>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</si>
  <si>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</si>
  <si>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</si>
  <si>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</si>
  <si>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</si>
  <si>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</si>
  <si>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</si>
  <si>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</si>
  <si>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</si>
  <si>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</si>
  <si>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</si>
  <si>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</si>
  <si>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</si>
  <si>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</si>
  <si>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</si>
  <si>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</si>
  <si>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</si>
  <si>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</si>
  <si>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</si>
  <si>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</si>
  <si>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</si>
  <si>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辛夷办单位合计</t>
  </si>
  <si>
    <t>其他对个人和家庭的补助支出</t>
  </si>
  <si>
    <t>花卉办单位合计</t>
  </si>
  <si>
    <t>森林公安局单位合计</t>
  </si>
  <si>
    <t>宝天曼管理局单位合计</t>
  </si>
  <si>
    <t>预 算 单 位 主 要 职 能</t>
  </si>
  <si>
    <t>单位名称（签章）</t>
  </si>
  <si>
    <t>南召县林业局</t>
  </si>
  <si>
    <t>单位基本情况
（编制、人员构成、机构设置等）</t>
  </si>
  <si>
    <t xml:space="preserve"> 南召县林业局共有在职人员140人，其中行政编制人员18人，财政全供事业编制人员83人，财政差额补贴事业编制人员39人，财政全供离退休人员37人，遗属6人。                                                                                                     南召县林业局内设股室5个：办公室、人事监察股、计划财务管理股、造林经营股、资源林政管理股                                                                                       下属二级单位9个（财务独立的二级单位除外）：南召县退耕还林办公室、南召县林权管理中心、南召县长江流域防护林体系建设办公室、南召县森林病虫害防治检疫工作站、南召县野生动植物保护站、南召县木竹管理检查站、南召县林政稽查大队、南召县林业技术推广中心、南召县森林防火办公室。
南召县辛夷产业办公室为正科级事业单位，编制10名，其中领导职数1正2副，经费实行财政全额预算管理。
南召县花卉苗木产业办公室为正科级事业单位，编制10名，其中领导职数1正2副，经费实行财政全额预算管理。
县森林公安局核定政法专项编制18名，其中领导职数3名，局长、政委各名，副局长1名，中层领导职数6名。内设机构规格参照公安机关执行。经费实行财政全额预算管理。 内设办公室、法制室、刑事侦查队、直属派出所四个内设机构。
河南伏牛山国家级自然保护区南召宝天曼管理局机关事业编制14名，其中局长1名，副局长2名，工会主席1名。现实有人数11名，退休1名。股级领导职数6名，经费实行财政全额预算管理。下属事业单位：国有南召乔端林场为股级事业单位，编制106名，其中场长1名，副场长3名，经费实行差额补贴。实有人数96名，退休56名。河南伏牛山国家级自然保护区南召宝天曼管理局内设4个股室：办公室、计财股、科技股、资源管理股。
</t>
  </si>
  <si>
    <t>单位主要职能</t>
  </si>
  <si>
    <t xml:space="preserve">    （一）负责全县林业及其生态建设的监督管理，拟订林业及其生态建设的发展战略、中长期规划和起草相关规章草案和政策并监督实施。参与拟订有关地方标准和规程并指导实施。                                                                                        （二）组织开展森林资源、陆生野生动植物资源、湿地的调查、动态监测和评估，并发布相关信息，承担林业生态文明建设的有关工作。组织、协调、指导和监督全县造林绿化工作。制定全县造林绿化的指导性计划，拟订相关地方标准和规程并监督执行，指导各类公益林和商品林（包括用材林、经济林、薪炭林、药用林、特种用途林）的培育，指导、监督全县全民义务植树、造林绿化工作。承担林业应对气候变化的相关工作。承担鹿邑县绿化委员会的具体工作。
   （三）承担全县森林资源保护发展监督管理的责任。组织编制并监督执行全县森林采伐限额，监督检查林木凭证采伐、运输，组织、指导林地、林权管理，组织实施林权登记、发证工作，拟订林地保护利用规划并指导实施，依法承担林地征用、占用的初审、上报工作，管理国有林场的国有森林资源。
（四）组织、协调、指导和监督全县湿地保护工作，拟定全县湿地保护规划和有关地方标准及规定，组织实施建立湿地保护小区、湿地公园等保护管理工作，监督湿地的合理利用。      
   （五）组织、协调、指导和监督全县沙化防治工作。组织拟订全县防沙治沙及沙化土地封禁保护区建设规划，参与拟订相关地方标准和规定并监督实施，监督沙化土地的合理利用，组织、指导建设项目对土地沙化影响的初审。
   （六）组织、指导全县陆生野生动植物资源的保护和合理开发利用。负责全县陆生野生动植物的救护繁育、栖息地恢复发展、疫源疫病监测，监督管理全县陆生野生动植物猎捕或采集、驯养繁殖或培植、经营利用。 
  （七）承担推进全县林业改革，维护农民经营林业合法权益的责任。拟订全县集体林权制度、国有林场等重大林业改革意见并指导监督实施。拟订全县农村林业发展、维护农民经营林业合法权益的政策措施，指导、监督农村林地承包经营和林权流转，监督林权纠纷调处和林地承包合同纠纷仲裁。依法负责退耕还林工作。指导国有林场（苗圃）、森林公园和基层林业工作机构的建设和管理。
（八）监督检查各产业对全县森林、湿地、沙化和陆生野生动植物资源的开发利用。拟订全县林业资源优化配置政策，拟订林业产业地方标准并监督实施，组织指导全县林产品质量监督及综合开发。
  （九）承担组织、协调、指导、监督全县森林防火工作的责任。承担县政府护林防火指挥部的具体工作。承担林业行政执法监管的责任，指导全县森林公安工作，监督管理森林公安队伍，指导全县林业重大违法案件的查处。指导林业有害生物的防治、检疫工作。
  （十）参与拟订全县林业及其生态建设的财政、金融、价格、交易等经济调节政策，组织、指导全县林业及其生态建设的生态补偿制度的建立和实施。编制部门预算并组织实施，提出县级财政林业专项转移支付资金的预算建议，管理监督县级林业资金，管理县级林业国有资产，负责提出林业固定资产投资规模和方向、县级财政性资金安排意见，按照规定权限，审批、核准规划内和年度计划内固定资产投资项目。编制全县林业及其生态建设的年度生产计划。
   （十一）组织指导全县林业及其生态建设的科技、教育和外事工作，指导全县林业队伍的建设。
   （十二）承办县政府交办的其他事项。
</t>
  </si>
  <si>
    <t>注：本表由部门、单位自行填报并对外公开。</t>
  </si>
  <si>
    <t>2017年县级部门预算“三公”经费预算表</t>
  </si>
  <si>
    <t>填报单位：（签章）南召县林业局</t>
  </si>
  <si>
    <t xml:space="preserve">项    目 </t>
  </si>
  <si>
    <t>2017年预算数</t>
  </si>
  <si>
    <t>上年预算数</t>
  </si>
  <si>
    <t>增减（%）</t>
  </si>
  <si>
    <t>备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</si>
  <si>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</si>
  <si>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</si>
  <si>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</si>
  <si>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</si>
  <si>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</si>
  <si>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 xml:space="preserve">http://www.nanzhao.gov.cn/
</t>
  </si>
  <si>
    <t>注：填报口径统一按照一般预算口径填报。</t>
  </si>
  <si>
    <t>南召县林业局2017年部门预算公开相关事项说明</t>
  </si>
  <si>
    <t>第一部分</t>
  </si>
  <si>
    <t>概况</t>
  </si>
  <si>
    <t xml:space="preserve">    一 林业局主要职责</t>
  </si>
  <si>
    <t xml:space="preserve">    （一）负责全县林业及其生态建设的监督管理，拟订林业及其生态建设的发展战略、中长期规划和起草相关规章草案和政策并监督实施。参与拟订有关地方标准和规程并指导实施。                                                                                                                    （二）组织开展森林资源、陆生野生动植物资源、湿地的调查、动态监测和评估，并发布相关信息，承担林业生态文明建设的有关工作。组织、协调、指导和监督全县造林绿化工作。制定全县造林绿化的指导性计划，拟订相关地方标准和规程并监督执行，指导各类公益林和商品林（包括用材林、经济林、薪炭林、药用林、特种用途林）的培育，指导、监督全县全民义务植树、造林绿化工作。承担林业应对气候变化的相关工作。承担鹿邑县绿化委员会的具体工作。</t>
  </si>
  <si>
    <t xml:space="preserve">    （三）承担全县森林资源保护发展监督管理的责任。组织编制并监督执行全县森林采伐限额，监督检查林木凭证采伐、运输，组织、指导林地、林权管理，组织实施林权登记、发证工作，拟订林地保护利用规划并指导实施，依法承担林地征用、占用的初审、上报工作，管理国有林场的国有森林资源。</t>
  </si>
  <si>
    <t xml:space="preserve">    （四）组织、协调、指导和监督全县湿地保护工作，拟定全县湿地保护规划和有关地方标准及规定，组织实施建立湿地保护小区、湿地公园等保护管理工作，监督湿地的合理利用。      </t>
  </si>
  <si>
    <t xml:space="preserve">    （五）组织、协调、指导和监督全县沙化防治工作。组织拟订全县防沙治沙及沙化土地封禁保护区建设规划，参与拟订相关地方标准和规定并监督实施，监督沙化土地的合理利用，组织、指导建设项目对土地沙化影响的初审。</t>
  </si>
  <si>
    <t xml:space="preserve">    （六）组织、指导全县陆生野生动植物资源的保护和合理开发利用。负责全县陆生野生动植物的救护繁育、栖息地恢复发展、疫源疫病监测，监督管理全县陆生野生动植物猎捕或采集、驯养繁殖或培植、经营利用。</t>
  </si>
  <si>
    <t xml:space="preserve">    （七）承担推进全县林业改革，维护农民经营林业合法权益的责任。拟订全县集体林权制度、国有林场等重大林业改革意见并指导监督实施。拟订全县农村林业发展、维护农民经营林业合法权益的政策措施，指导、监督农村林地承包经营和林权流转，监督林权纠纷调处和林地承包合同纠纷仲裁。依法负责退耕还林工作。指导国有林场（苗圃）、森林公园和基层林业工作机构的建设和管理。</t>
  </si>
  <si>
    <t xml:space="preserve">    （八）监督检查各产业对全县森林、湿地、沙化和陆生野生动植物资源的开发利用。拟订全县林业资源优化配置政策，拟订林业产业地方标准并监督实施，组织指导全县林产品质量监督及综合开发。</t>
  </si>
  <si>
    <t xml:space="preserve">    （九）承担组织、协调、指导、监督全县森林防火工作的责任。承担县政府护林防火指挥部的具体工作。承担林业行政执法监管的责任，指导全县森林公安工作，监督管理森林公安队伍，指导全县林业重大违法案件的查处。指导林业有害生物的防治、检疫工作。</t>
  </si>
  <si>
    <t xml:space="preserve">   （十）参与拟订全县林业及其生态建设的财政、金融、价格、交易等经济调节政策，组织、指导全县林业及其生态建设的生态补偿制度的建立和实施。编制部门预算并组织实施，提出县级财政林业专项转移支付资金的预算建议，管理监督县级林业资金，管理县级林业国有资产，负责提出林业固定资产投资规模和方向、县级财政性资金安排意见，按照规定权限，审批、核准规划内和年度计划内固定资产投资项目。编制全县林业及其生态建设的年度生产计划。</t>
  </si>
  <si>
    <t xml:space="preserve">   （十一）组织指导全县林业及其生态建设的科技、教育和外事工作，指导全县林业队伍的建设。</t>
  </si>
  <si>
    <t xml:space="preserve">   （十二）承办县政府交办的其他事项。</t>
  </si>
  <si>
    <t xml:space="preserve">    二、林业局构成</t>
  </si>
  <si>
    <t xml:space="preserve">    南召县林业局共有在职人员212人，其中行政编制人员18人，财政全供事业编制人员165人，财政差额补贴事业编制人员198人，财政全供离退休人员47人，遗属8人。                                                                                                    南召县林业局内设股室5个：办公室、人事监察股、计划财务管理股、造林经营股、资源林政管理股                                                                                       下属二级单位13个：南召县花卉办，辛夷办，宝天曼管理局，森林公安局，南召县退耕还林办公室、南召县林权管理中心、南召县长江流域防护林体系建设办公室、南召县森林病虫害防治检疫工作站、南召县野生动植物保护站、南召县木竹管理检查站、南召县林政稽查大队、南召县林业技术推广中心、南召县森林防火办公室。</t>
  </si>
  <si>
    <t>第二部分</t>
  </si>
  <si>
    <t>南召县林业局2017年度部门预算情况说明</t>
  </si>
  <si>
    <t xml:space="preserve">    一、收入支出预算总体情况说明</t>
  </si>
  <si>
    <t xml:space="preserve">    南召县林业局2017年收入总计2512.44万元，支出总计2512.44万元，与2016年相比，收入支出增长了1423.88万元。主要原因：1、人员经费标准提高；2、增加了社会保障缴费；3、县级专项经费增加,4、上级提前下达转移支付列入年初预算。</t>
  </si>
  <si>
    <t xml:space="preserve">    二、收入预算总体情况说明</t>
  </si>
  <si>
    <t xml:space="preserve">    南召县林业局2017年收入合计2512.44万元，其中：一般公共预算2512.44万元; 政府性基金收入0万元。</t>
  </si>
  <si>
    <t>三、支出预算总体情况说明</t>
  </si>
  <si>
    <t xml:space="preserve">    四、一般公共预算支出预算情况说明</t>
  </si>
  <si>
    <t xml:space="preserve">    南召县林业局2017 年一般公共预算支出年初预算为2512.44万元。主要用于以下方面：（一般公共服务（类）支出0万元，占0%；教育支出0万元，占0%;科学技术支出0万元，占0%;文化体育传媒支出0万元，占0%;社会保障支出213.05万元，占8.5%;医疗卫生支出0万元，占0%;住房保障（类）支出0万元，占0%;农林水支出2299.39万元，占91.5%，其他支出0万元，占0%。）</t>
  </si>
  <si>
    <t xml:space="preserve">    五、一般公共预算基本支出预算情况说明</t>
  </si>
  <si>
    <t xml:space="preserve">    2017年一般公共预算基本支出1067.97万元，其中：人员经费1053.65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其他对个人和家庭的补助支出；公用经费14.32万元，主要包括：办公费、印刷费、咨询费、手续费、水费、电费、邮电费、取暖费、物业管理费、差旅费、因公出国（境）费、维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</si>
  <si>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</si>
  <si>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>2017年府性基金预算支出年初预算为0万元。支出具体情况如下：无。项目发展专项支出0万元。</t>
  </si>
  <si>
    <t>七、 “三公”经费支出预算情况说明</t>
  </si>
  <si>
    <t>2017 年“三公”经费预算为75.6万元。2017年“三公”经费支出预算数比 2016 年减少19万元。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</si>
  <si>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</si>
  <si>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</si>
  <si>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（二）公务用车购置及运行费0万元，公务用车运行维护费54.95万元，主要用于开展工作所需公务用车的燃料费、维修费、过路过桥费、保险费、安全奖励费用等支出.公务用车运行维护费预算数比 2016 年减少12.35万元，主要原因：贯彻落实中央和国家机关公务用车制度改革精神,减少公务用车运行费。</t>
  </si>
  <si>
    <t xml:space="preserve">    （三）公务接待费20.65万元，主要用于按规定开支的各类公务接待（含外宾接待）支出。</t>
  </si>
  <si>
    <t xml:space="preserve">    八、其他重要事项的情况说明</t>
  </si>
  <si>
    <t xml:space="preserve">    （一）机关运行经费支出情况</t>
  </si>
  <si>
    <t xml:space="preserve">   （二）政府采购支出情况</t>
  </si>
  <si>
    <t>2017年无政府采购预算安排。有0个政府采购项目，金额是0万元。</t>
  </si>
  <si>
    <t>（三）关于专项转移支付项目情况说明</t>
  </si>
  <si>
    <t>2017年，南召县林业局使用专项转移制度的项目有0个，涉及金额0万元。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</si>
  <si>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</si>
  <si>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</si>
  <si>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</si>
  <si>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</si>
  <si>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</si>
  <si>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</si>
  <si>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</si>
  <si>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</si>
  <si>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</si>
  <si>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</si>
  <si>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</si>
  <si>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</si>
  <si>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</si>
  <si>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</si>
  <si>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</si>
  <si>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</si>
  <si>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</si>
  <si>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</si>
  <si>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</si>
  <si>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</si>
  <si>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</si>
  <si>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南召县林业局2017年支出合计2512.44万元，其中：基本支出1067.97万元，占  42.5%；项目支出1444.47万元，占57.5%。</t>
    <phoneticPr fontId="26" type="noConversion"/>
  </si>
  <si>
    <t xml:space="preserve">    2017年机关运行经费支出预算1067.97万元，主要保障机关人员工资发放、机构正常运转及正常履职需要的各项费用。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</si>
</sst>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.0%"/>
    <numFmt numFmtId="178" formatCode=";;"/>
    <numFmt numFmtId="179" formatCode="#,##0.00_ "/>
    <numFmt numFmtId="180" formatCode="#,##0.0"/>
    <numFmt numFmtId="181" formatCode="#,##0.00_);[Red]\(#,##0.00\)"/>
    <numFmt numFmtId="182" formatCode="#,##0.0000_ "/>
    <numFmt numFmtId="183" formatCode="#,##0.0000"/>
  </numFmts>
  <fonts count="28">
    <font>
      <sz val="9"/>
      <name val="宋体"/>
      <charset val="134"/>
    </font>
    <font>
      <b/>
      <sz val="22"/>
      <name val="宋体"/>
      <charset val="134"/>
    </font>
    <font>
      <sz val="16"/>
      <name val="黑体"/>
      <charset val="134"/>
    </font>
    <font>
      <b/>
      <sz val="16"/>
      <name val="仿宋"/>
      <family val="3"/>
      <charset val="134"/>
    </font>
    <font>
      <sz val="15"/>
      <name val="仿宋"/>
      <family val="3"/>
      <charset val="134"/>
    </font>
    <font>
      <sz val="16"/>
      <name val="仿宋"/>
      <family val="3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4"/>
      <color indexed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6"/>
      <color indexed="10"/>
      <name val="宋体"/>
      <charset val="134"/>
    </font>
    <font>
      <sz val="11"/>
      <color indexed="17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9"/>
      <name val="宋体"/>
      <charset val="134"/>
    </font>
    <font>
      <u/>
      <sz val="9"/>
      <color theme="10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24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0" fontId="26" fillId="0" borderId="0" xfId="4" applyAlignment="1">
      <alignment horizontal="center" vertical="center"/>
    </xf>
    <xf numFmtId="0" fontId="26" fillId="0" borderId="0" xfId="4" applyFill="1" applyAlignment="1">
      <alignment horizontal="center" vertical="center"/>
    </xf>
    <xf numFmtId="0" fontId="26" fillId="0" borderId="0" xfId="4"/>
    <xf numFmtId="0" fontId="7" fillId="0" borderId="0" xfId="4" applyFont="1" applyFill="1" applyAlignment="1">
      <alignment vertical="center"/>
    </xf>
    <xf numFmtId="49" fontId="7" fillId="0" borderId="1" xfId="4" applyNumberFormat="1" applyFont="1" applyFill="1" applyBorder="1" applyAlignment="1" applyProtection="1">
      <alignment vertical="center"/>
    </xf>
    <xf numFmtId="49" fontId="7" fillId="0" borderId="1" xfId="4" applyNumberFormat="1" applyFont="1" applyFill="1" applyBorder="1" applyAlignment="1" applyProtection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NumberFormat="1" applyFont="1" applyFill="1" applyAlignment="1" applyProtection="1">
      <alignment horizontal="right"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/>
    <xf numFmtId="0" fontId="7" fillId="0" borderId="3" xfId="4" applyFont="1" applyBorder="1" applyAlignment="1">
      <alignment vertical="center"/>
    </xf>
    <xf numFmtId="0" fontId="7" fillId="0" borderId="2" xfId="4" applyFont="1" applyFill="1" applyBorder="1" applyAlignment="1">
      <alignment horizontal="center" vertical="center" wrapText="1"/>
    </xf>
    <xf numFmtId="177" fontId="7" fillId="0" borderId="2" xfId="4" applyNumberFormat="1" applyFont="1" applyBorder="1"/>
    <xf numFmtId="0" fontId="7" fillId="0" borderId="2" xfId="4" applyFont="1" applyFill="1" applyBorder="1" applyAlignment="1">
      <alignment horizontal="left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left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4" xfId="4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 applyProtection="1">
      <alignment vertical="center"/>
    </xf>
    <xf numFmtId="176" fontId="15" fillId="0" borderId="0" xfId="1" applyNumberFormat="1" applyFont="1" applyFill="1" applyAlignment="1" applyProtection="1">
      <alignment vertical="center"/>
    </xf>
    <xf numFmtId="176" fontId="16" fillId="0" borderId="0" xfId="1" applyNumberFormat="1" applyFont="1" applyFill="1" applyAlignment="1" applyProtection="1">
      <alignment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 applyProtection="1">
      <alignment horizontal="center" vertical="center" wrapText="1"/>
    </xf>
    <xf numFmtId="176" fontId="8" fillId="0" borderId="6" xfId="1" applyNumberFormat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center"/>
    </xf>
    <xf numFmtId="176" fontId="8" fillId="0" borderId="2" xfId="1" applyNumberFormat="1" applyFont="1" applyFill="1" applyBorder="1" applyAlignment="1" applyProtection="1">
      <alignment horizontal="center" vertical="center" wrapText="1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4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2" xfId="5" applyNumberFormat="1" applyFont="1" applyFill="1" applyBorder="1" applyAlignment="1" applyProtection="1">
      <alignment horizontal="left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49" fontId="7" fillId="0" borderId="2" xfId="5" applyNumberFormat="1" applyFont="1" applyFill="1" applyBorder="1" applyAlignment="1" applyProtection="1">
      <alignment horizontal="left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vertical="center"/>
    </xf>
    <xf numFmtId="49" fontId="13" fillId="5" borderId="2" xfId="5" applyNumberFormat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left" vertical="center" wrapText="1"/>
    </xf>
    <xf numFmtId="49" fontId="13" fillId="0" borderId="2" xfId="5" applyNumberFormat="1" applyFont="1" applyFill="1" applyBorder="1" applyAlignment="1" applyProtection="1">
      <alignment vertical="center" wrapText="1"/>
    </xf>
    <xf numFmtId="0" fontId="13" fillId="0" borderId="2" xfId="5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13" fillId="0" borderId="2" xfId="0" applyNumberFormat="1" applyFont="1" applyFill="1" applyBorder="1" applyAlignment="1">
      <alignment horizontal="left" vertical="center"/>
    </xf>
    <xf numFmtId="0" fontId="12" fillId="0" borderId="0" xfId="0" applyFont="1" applyFill="1"/>
    <xf numFmtId="0" fontId="12" fillId="0" borderId="0" xfId="0" applyFont="1"/>
    <xf numFmtId="0" fontId="6" fillId="0" borderId="0" xfId="0" applyNumberFormat="1" applyFont="1" applyFill="1" applyAlignment="1" applyProtection="1">
      <alignment vertical="center"/>
    </xf>
    <xf numFmtId="0" fontId="12" fillId="6" borderId="1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right"/>
    </xf>
    <xf numFmtId="0" fontId="12" fillId="0" borderId="2" xfId="0" applyNumberFormat="1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180" fontId="12" fillId="0" borderId="7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8" xfId="0" applyNumberFormat="1" applyFont="1" applyFill="1" applyBorder="1" applyAlignment="1" applyProtection="1">
      <alignment horizontal="center" vertical="center" wrapText="1"/>
    </xf>
    <xf numFmtId="180" fontId="0" fillId="0" borderId="5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7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 applyProtection="1"/>
    <xf numFmtId="4" fontId="0" fillId="0" borderId="3" xfId="0" applyNumberFormat="1" applyFont="1" applyFill="1" applyBorder="1" applyAlignment="1" applyProtection="1">
      <alignment horizontal="center" vertical="center" wrapText="1"/>
    </xf>
    <xf numFmtId="180" fontId="12" fillId="0" borderId="5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80" fontId="0" fillId="0" borderId="4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 vertical="center" wrapText="1"/>
    </xf>
    <xf numFmtId="0" fontId="22" fillId="0" borderId="0" xfId="0" applyFont="1"/>
    <xf numFmtId="0" fontId="12" fillId="0" borderId="0" xfId="0" applyFont="1" applyAlignment="1">
      <alignment vertical="center"/>
    </xf>
    <xf numFmtId="178" fontId="12" fillId="0" borderId="1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176" fontId="12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right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" vertical="center" wrapText="1"/>
    </xf>
    <xf numFmtId="181" fontId="0" fillId="7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80" fontId="12" fillId="0" borderId="0" xfId="0" applyNumberFormat="1" applyFont="1" applyFill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Fill="1" applyAlignment="1" applyProtection="1"/>
    <xf numFmtId="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2" fillId="6" borderId="0" xfId="0" applyNumberFormat="1" applyFont="1" applyFill="1"/>
    <xf numFmtId="180" fontId="12" fillId="0" borderId="0" xfId="0" applyNumberFormat="1" applyFont="1" applyFill="1" applyAlignment="1" applyProtection="1"/>
    <xf numFmtId="180" fontId="12" fillId="0" borderId="2" xfId="0" applyNumberFormat="1" applyFont="1" applyFill="1" applyBorder="1" applyAlignment="1" applyProtection="1">
      <alignment horizontal="center" vertical="center"/>
    </xf>
    <xf numFmtId="4" fontId="0" fillId="2" borderId="8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vertical="center"/>
    </xf>
    <xf numFmtId="0" fontId="0" fillId="0" borderId="9" xfId="0" applyBorder="1" applyAlignment="1">
      <alignment horizontal="center" vertical="center" wrapText="1"/>
    </xf>
    <xf numFmtId="180" fontId="12" fillId="0" borderId="4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Alignment="1" applyProtection="1">
      <alignment horizontal="center"/>
    </xf>
    <xf numFmtId="0" fontId="12" fillId="0" borderId="0" xfId="0" applyNumberFormat="1" applyFont="1" applyFill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1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2" xfId="1" applyNumberFormat="1" applyFont="1" applyFill="1" applyBorder="1" applyAlignment="1" applyProtection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176" fontId="8" fillId="0" borderId="4" xfId="1" applyNumberFormat="1" applyFont="1" applyFill="1" applyBorder="1" applyAlignment="1" applyProtection="1">
      <alignment horizontal="center" vertical="center" wrapText="1"/>
    </xf>
    <xf numFmtId="0" fontId="6" fillId="0" borderId="0" xfId="4" applyNumberFormat="1" applyFont="1" applyFill="1" applyAlignment="1" applyProtection="1">
      <alignment horizontal="center" vertical="center"/>
    </xf>
    <xf numFmtId="0" fontId="9" fillId="0" borderId="5" xfId="6" applyFont="1" applyBorder="1" applyAlignment="1" applyProtection="1">
      <alignment wrapText="1"/>
    </xf>
    <xf numFmtId="0" fontId="10" fillId="0" borderId="7" xfId="4" applyFont="1" applyBorder="1"/>
    <xf numFmtId="0" fontId="10" fillId="0" borderId="12" xfId="4" applyFont="1" applyBorder="1"/>
    <xf numFmtId="0" fontId="7" fillId="0" borderId="13" xfId="4" applyNumberFormat="1" applyFont="1" applyFill="1" applyBorder="1" applyAlignment="1" applyProtection="1">
      <alignment horizontal="left" vertical="center" wrapText="1"/>
    </xf>
  </cellXfs>
  <cellStyles count="9">
    <cellStyle name="百分比" xfId="1" builtinId="5"/>
    <cellStyle name="差_预算公开样表" xfId="2"/>
    <cellStyle name="差_预算公开样表 2" xfId="3"/>
    <cellStyle name="常规" xfId="0" builtinId="0"/>
    <cellStyle name="常规 2" xfId="4"/>
    <cellStyle name="常规_EE70A06373940074E0430A0804CB0074" xfId="5"/>
    <cellStyle name="超链接" xfId="6" builtinId="8"/>
    <cellStyle name="好_预算公开样表" xfId="7"/>
    <cellStyle name="好_预算公开样表 2" xf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Zeros="0" workbookViewId="0">
      <selection activeCell="O15" sqref="O15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72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74"/>
      <c r="B1" s="75"/>
      <c r="C1" s="75"/>
      <c r="D1" s="75"/>
      <c r="E1" s="75"/>
      <c r="F1" s="75"/>
      <c r="G1" s="74"/>
      <c r="H1" s="75"/>
      <c r="I1" s="75"/>
      <c r="J1" s="75"/>
      <c r="K1" s="75"/>
    </row>
    <row r="2" spans="1:20" ht="18.75" customHeight="1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76"/>
      <c r="M2" s="76"/>
      <c r="N2" s="76"/>
      <c r="O2" s="76"/>
      <c r="P2" s="76"/>
      <c r="Q2" s="76"/>
      <c r="R2" s="76"/>
      <c r="S2" s="76"/>
      <c r="T2" s="76"/>
    </row>
    <row r="3" spans="1:20" ht="12.75" customHeight="1">
      <c r="A3" s="75"/>
      <c r="B3" s="75"/>
      <c r="C3" s="75"/>
      <c r="D3" s="75"/>
      <c r="E3" s="75"/>
      <c r="F3" s="75"/>
      <c r="G3" s="74"/>
      <c r="H3" s="75"/>
      <c r="I3" s="75"/>
      <c r="J3" s="75"/>
      <c r="K3" s="75"/>
    </row>
    <row r="4" spans="1:20" ht="20.25" customHeight="1">
      <c r="A4" s="39" t="s">
        <v>1</v>
      </c>
      <c r="B4" s="77"/>
      <c r="C4" s="74"/>
      <c r="D4" s="75"/>
      <c r="E4" s="130"/>
      <c r="F4" s="130"/>
      <c r="G4" s="74"/>
      <c r="H4" s="145" t="s">
        <v>2</v>
      </c>
      <c r="I4" s="145"/>
      <c r="J4" s="145"/>
      <c r="K4" s="145"/>
    </row>
    <row r="5" spans="1:20" ht="20.25" customHeight="1">
      <c r="A5" s="146" t="s">
        <v>3</v>
      </c>
      <c r="B5" s="147"/>
      <c r="C5" s="146" t="s">
        <v>4</v>
      </c>
      <c r="D5" s="148"/>
      <c r="E5" s="148"/>
      <c r="F5" s="148"/>
      <c r="G5" s="148"/>
      <c r="H5" s="148"/>
      <c r="I5" s="148"/>
      <c r="J5" s="148"/>
      <c r="K5" s="148"/>
    </row>
    <row r="6" spans="1:20" ht="20.25" customHeight="1">
      <c r="A6" s="139" t="s">
        <v>5</v>
      </c>
      <c r="B6" s="139" t="s">
        <v>6</v>
      </c>
      <c r="C6" s="150" t="s">
        <v>5</v>
      </c>
      <c r="D6" s="139" t="s">
        <v>7</v>
      </c>
      <c r="E6" s="139"/>
      <c r="F6" s="139"/>
      <c r="G6" s="139"/>
      <c r="H6" s="139"/>
      <c r="I6" s="139"/>
      <c r="J6" s="139"/>
      <c r="K6" s="139"/>
      <c r="L6" s="72"/>
    </row>
    <row r="7" spans="1:20" ht="20.25" customHeight="1">
      <c r="A7" s="139"/>
      <c r="B7" s="139"/>
      <c r="C7" s="139"/>
      <c r="D7" s="140" t="s">
        <v>8</v>
      </c>
      <c r="E7" s="149" t="s">
        <v>9</v>
      </c>
      <c r="F7" s="140"/>
      <c r="G7" s="140" t="s">
        <v>10</v>
      </c>
      <c r="H7" s="140" t="s">
        <v>11</v>
      </c>
      <c r="I7" s="142" t="s">
        <v>12</v>
      </c>
      <c r="J7" s="142" t="s">
        <v>13</v>
      </c>
      <c r="K7" s="142" t="s">
        <v>14</v>
      </c>
    </row>
    <row r="8" spans="1:20" ht="36.75" customHeight="1">
      <c r="A8" s="139"/>
      <c r="B8" s="141"/>
      <c r="C8" s="139"/>
      <c r="D8" s="151"/>
      <c r="E8" s="137" t="s">
        <v>15</v>
      </c>
      <c r="F8" s="138" t="s">
        <v>16</v>
      </c>
      <c r="G8" s="141"/>
      <c r="H8" s="141"/>
      <c r="I8" s="143"/>
      <c r="J8" s="143"/>
      <c r="K8" s="143"/>
      <c r="N8" s="72"/>
    </row>
    <row r="9" spans="1:20" ht="22.5" customHeight="1">
      <c r="A9" s="35" t="s">
        <v>17</v>
      </c>
      <c r="B9" s="80">
        <v>23137375.809999999</v>
      </c>
      <c r="C9" s="81" t="s">
        <v>18</v>
      </c>
      <c r="D9" s="80">
        <v>10679746.4</v>
      </c>
      <c r="E9" s="80">
        <v>10679746.4</v>
      </c>
      <c r="F9" s="80">
        <v>10679746.4</v>
      </c>
      <c r="G9" s="85">
        <v>0</v>
      </c>
      <c r="H9" s="80">
        <v>0</v>
      </c>
      <c r="I9" s="80">
        <v>0</v>
      </c>
      <c r="J9" s="80">
        <v>0</v>
      </c>
      <c r="K9" s="80">
        <v>0</v>
      </c>
      <c r="L9" s="72"/>
      <c r="N9" s="72"/>
    </row>
    <row r="10" spans="1:20" ht="21.75" customHeight="1">
      <c r="A10" s="31" t="s">
        <v>19</v>
      </c>
      <c r="B10" s="132">
        <v>1737000</v>
      </c>
      <c r="C10" s="84" t="s">
        <v>20</v>
      </c>
      <c r="D10" s="80">
        <v>7682448</v>
      </c>
      <c r="E10" s="80">
        <v>7682448</v>
      </c>
      <c r="F10" s="80">
        <v>7682448</v>
      </c>
      <c r="G10" s="85">
        <v>0</v>
      </c>
      <c r="H10" s="80">
        <v>0</v>
      </c>
      <c r="I10" s="80"/>
      <c r="J10" s="80"/>
      <c r="K10" s="80"/>
      <c r="L10" s="72"/>
      <c r="M10" s="72"/>
      <c r="O10" s="72"/>
    </row>
    <row r="11" spans="1:20" ht="21.75" customHeight="1">
      <c r="A11" s="31" t="s">
        <v>21</v>
      </c>
      <c r="B11" s="80"/>
      <c r="C11" s="86" t="s">
        <v>22</v>
      </c>
      <c r="D11" s="80">
        <v>143200</v>
      </c>
      <c r="E11" s="80">
        <v>143200</v>
      </c>
      <c r="F11" s="80">
        <v>143200</v>
      </c>
      <c r="G11" s="85">
        <v>0</v>
      </c>
      <c r="H11" s="80">
        <v>0</v>
      </c>
      <c r="I11" s="80"/>
      <c r="J11" s="80"/>
      <c r="K11" s="80"/>
      <c r="L11" s="87"/>
      <c r="M11" s="72"/>
      <c r="N11" s="72"/>
      <c r="O11" s="72"/>
    </row>
    <row r="12" spans="1:20" ht="21.75" customHeight="1">
      <c r="A12" s="31" t="s">
        <v>23</v>
      </c>
      <c r="B12" s="133">
        <v>0</v>
      </c>
      <c r="C12" s="84" t="s">
        <v>24</v>
      </c>
      <c r="D12" s="80">
        <v>2854098.4</v>
      </c>
      <c r="E12" s="80">
        <v>2854098.4</v>
      </c>
      <c r="F12" s="80">
        <v>2854098.4</v>
      </c>
      <c r="G12" s="85">
        <v>0</v>
      </c>
      <c r="H12" s="80"/>
      <c r="I12" s="80"/>
      <c r="J12" s="80"/>
      <c r="K12" s="80"/>
      <c r="L12" s="72"/>
      <c r="M12" s="72"/>
      <c r="N12" s="72"/>
    </row>
    <row r="13" spans="1:20" ht="21.75" customHeight="1">
      <c r="A13" s="31" t="s">
        <v>25</v>
      </c>
      <c r="B13" s="80">
        <v>0</v>
      </c>
      <c r="C13" s="89" t="s">
        <v>26</v>
      </c>
      <c r="D13" s="80">
        <v>14444629.41</v>
      </c>
      <c r="E13" s="80">
        <v>14194629.41</v>
      </c>
      <c r="F13" s="80">
        <v>12457629.41</v>
      </c>
      <c r="G13" s="85">
        <v>0</v>
      </c>
      <c r="H13" s="80">
        <v>0</v>
      </c>
      <c r="I13" s="80">
        <v>0</v>
      </c>
      <c r="J13" s="80">
        <v>0</v>
      </c>
      <c r="K13" s="80">
        <v>250000</v>
      </c>
      <c r="L13" s="72"/>
      <c r="M13" s="72"/>
      <c r="N13" s="72"/>
      <c r="O13" s="72"/>
    </row>
    <row r="14" spans="1:20" ht="21.75" customHeight="1">
      <c r="A14" s="35" t="s">
        <v>27</v>
      </c>
      <c r="B14" s="134"/>
      <c r="C14" s="84" t="s">
        <v>28</v>
      </c>
      <c r="D14" s="80">
        <v>14444629.41</v>
      </c>
      <c r="E14" s="80">
        <v>14194629.41</v>
      </c>
      <c r="F14" s="80">
        <v>12457629.41</v>
      </c>
      <c r="G14" s="85"/>
      <c r="H14" s="80"/>
      <c r="I14" s="80"/>
      <c r="J14" s="80"/>
      <c r="K14" s="80"/>
      <c r="L14" s="87"/>
      <c r="M14" s="72"/>
      <c r="N14" s="72"/>
      <c r="O14" s="72"/>
    </row>
    <row r="15" spans="1:20" ht="21.75" customHeight="1">
      <c r="A15" s="35" t="s">
        <v>29</v>
      </c>
      <c r="B15" s="134"/>
      <c r="C15" s="86" t="s">
        <v>30</v>
      </c>
      <c r="D15" s="80">
        <v>250000</v>
      </c>
      <c r="E15" s="80">
        <v>0</v>
      </c>
      <c r="F15" s="80">
        <v>0</v>
      </c>
      <c r="G15" s="85">
        <v>0</v>
      </c>
      <c r="H15" s="80"/>
      <c r="I15" s="80">
        <v>0</v>
      </c>
      <c r="J15" s="80">
        <v>0</v>
      </c>
      <c r="K15" s="80">
        <v>250000</v>
      </c>
      <c r="L15" s="72"/>
      <c r="M15" s="72"/>
      <c r="N15" s="72"/>
      <c r="O15" s="72"/>
      <c r="P15" s="72"/>
      <c r="Q15" s="72"/>
      <c r="R15" s="72"/>
    </row>
    <row r="16" spans="1:20" ht="21.75" customHeight="1">
      <c r="A16" s="35" t="s">
        <v>31</v>
      </c>
      <c r="B16" s="80">
        <v>250000</v>
      </c>
      <c r="C16" s="86" t="s">
        <v>32</v>
      </c>
      <c r="D16" s="80">
        <v>0</v>
      </c>
      <c r="E16" s="80"/>
      <c r="F16" s="80"/>
      <c r="G16" s="85"/>
      <c r="H16" s="80"/>
      <c r="I16" s="80"/>
      <c r="J16" s="80"/>
      <c r="K16" s="80"/>
      <c r="L16" s="72"/>
      <c r="M16" s="72"/>
      <c r="N16" s="72"/>
      <c r="O16" s="72"/>
      <c r="P16" s="72"/>
      <c r="Q16" s="72"/>
      <c r="R16" s="72"/>
    </row>
    <row r="17" spans="1:19" ht="21.75" customHeight="1">
      <c r="A17" s="82"/>
      <c r="B17" s="133"/>
      <c r="C17" s="84" t="s">
        <v>33</v>
      </c>
      <c r="D17" s="80">
        <v>250000</v>
      </c>
      <c r="E17" s="80"/>
      <c r="F17" s="80"/>
      <c r="G17" s="85"/>
      <c r="H17" s="80"/>
      <c r="I17" s="80"/>
      <c r="J17" s="80"/>
      <c r="K17" s="80">
        <v>250000</v>
      </c>
      <c r="L17" s="72"/>
      <c r="M17" s="72"/>
      <c r="N17" s="72"/>
      <c r="O17" s="72"/>
      <c r="P17" s="72"/>
      <c r="Q17" s="72"/>
      <c r="R17" s="72"/>
      <c r="S17" s="72"/>
    </row>
    <row r="18" spans="1:19" ht="21.75" customHeight="1">
      <c r="A18" s="82"/>
      <c r="B18" s="80"/>
      <c r="C18" s="84" t="s">
        <v>34</v>
      </c>
      <c r="D18" s="80">
        <v>0</v>
      </c>
      <c r="E18" s="80"/>
      <c r="F18" s="80"/>
      <c r="G18" s="85"/>
      <c r="H18" s="80"/>
      <c r="I18" s="80"/>
      <c r="J18" s="80"/>
      <c r="K18" s="80"/>
      <c r="L18" s="72"/>
      <c r="M18" s="72"/>
      <c r="N18" s="72"/>
      <c r="O18" s="72"/>
      <c r="P18" s="72"/>
      <c r="Q18" s="72"/>
      <c r="R18" s="72"/>
      <c r="S18" s="72"/>
    </row>
    <row r="19" spans="1:19" ht="21.75" customHeight="1">
      <c r="A19" s="91"/>
      <c r="B19" s="85"/>
      <c r="C19" s="84" t="s">
        <v>35</v>
      </c>
      <c r="D19" s="80">
        <v>0</v>
      </c>
      <c r="E19" s="80"/>
      <c r="F19" s="80"/>
      <c r="G19" s="85"/>
      <c r="H19" s="80"/>
      <c r="I19" s="80"/>
      <c r="J19" s="80"/>
      <c r="K19" s="80"/>
      <c r="L19" s="72"/>
      <c r="M19" s="72"/>
      <c r="N19" s="72"/>
      <c r="O19" s="72"/>
      <c r="P19" s="72"/>
      <c r="Q19" s="72"/>
      <c r="R19" s="72"/>
    </row>
    <row r="20" spans="1:19" ht="21.75" customHeight="1">
      <c r="A20" s="91"/>
      <c r="B20" s="134"/>
      <c r="C20" s="84" t="s">
        <v>36</v>
      </c>
      <c r="D20" s="80">
        <v>0</v>
      </c>
      <c r="E20" s="80"/>
      <c r="F20" s="80"/>
      <c r="G20" s="85"/>
      <c r="H20" s="80"/>
      <c r="I20" s="80"/>
      <c r="J20" s="80"/>
      <c r="K20" s="80"/>
      <c r="L20" s="72"/>
      <c r="M20" s="72"/>
      <c r="N20" s="72"/>
      <c r="O20" s="72"/>
      <c r="P20" s="72"/>
      <c r="Q20" s="72"/>
      <c r="R20" s="72"/>
    </row>
    <row r="21" spans="1:19" s="72" customFormat="1" ht="21.75" customHeight="1">
      <c r="A21" s="82"/>
      <c r="B21" s="93"/>
      <c r="C21" s="94"/>
      <c r="D21" s="80">
        <v>0</v>
      </c>
      <c r="E21" s="119"/>
      <c r="F21" s="119"/>
      <c r="G21" s="95"/>
      <c r="H21" s="95"/>
      <c r="I21" s="95"/>
      <c r="J21" s="95"/>
      <c r="K21" s="95"/>
    </row>
    <row r="22" spans="1:19" ht="21.75" customHeight="1">
      <c r="A22" s="35" t="s">
        <v>37</v>
      </c>
      <c r="B22" s="80">
        <v>25124375.809999999</v>
      </c>
      <c r="C22" s="81" t="s">
        <v>38</v>
      </c>
      <c r="D22" s="80">
        <v>25124375.809999999</v>
      </c>
      <c r="E22" s="80">
        <v>24874375.809999999</v>
      </c>
      <c r="F22" s="80">
        <v>23137375.809999999</v>
      </c>
      <c r="G22" s="85">
        <v>0</v>
      </c>
      <c r="H22" s="80">
        <v>0</v>
      </c>
      <c r="I22" s="80">
        <v>0</v>
      </c>
      <c r="J22" s="80">
        <v>0</v>
      </c>
      <c r="K22" s="80">
        <v>250000</v>
      </c>
      <c r="L22" s="72"/>
      <c r="M22" s="72"/>
      <c r="N22" s="72"/>
      <c r="O22" s="72"/>
      <c r="P22" s="72"/>
      <c r="Q22" s="72"/>
    </row>
    <row r="23" spans="1:19" ht="9.75" customHeight="1">
      <c r="B23" s="72"/>
      <c r="D23" s="72"/>
      <c r="E23" s="72"/>
      <c r="F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9" ht="9.75" customHeight="1">
      <c r="B24" s="72"/>
      <c r="C24" s="72"/>
      <c r="E24" s="72"/>
      <c r="F24" s="72"/>
      <c r="J24" s="72"/>
      <c r="K24" s="72"/>
      <c r="L24" s="72"/>
      <c r="M24" s="72"/>
      <c r="N24" s="72"/>
      <c r="O24" s="72"/>
      <c r="P24" s="72"/>
    </row>
    <row r="25" spans="1:19" ht="9.75" customHeight="1">
      <c r="B25" s="72"/>
      <c r="F25" s="72"/>
      <c r="H25" s="72"/>
      <c r="I25" s="72"/>
      <c r="J25" s="72"/>
      <c r="K25" s="72"/>
      <c r="L25" s="72"/>
      <c r="M25" s="72"/>
      <c r="O25" s="72"/>
    </row>
    <row r="26" spans="1:19" ht="12.75" customHeight="1">
      <c r="B26" s="72"/>
      <c r="H26" s="72"/>
      <c r="I26" s="72"/>
      <c r="K26" s="72"/>
      <c r="L26" s="72"/>
      <c r="M26" s="72"/>
      <c r="O26" s="72"/>
    </row>
    <row r="27" spans="1:19" ht="12.75" customHeight="1">
      <c r="B27" s="72"/>
      <c r="H27" s="72"/>
      <c r="I27" s="72"/>
      <c r="J27" s="72"/>
      <c r="K27" s="72"/>
      <c r="L27" s="72"/>
      <c r="O27" s="72"/>
    </row>
    <row r="28" spans="1:19" ht="12.75" customHeight="1">
      <c r="B28" s="72"/>
      <c r="C28" s="72"/>
      <c r="H28" s="72"/>
      <c r="I28" s="72"/>
      <c r="J28" s="72"/>
      <c r="K28" s="72"/>
      <c r="L28" s="72"/>
      <c r="N28" s="72"/>
    </row>
    <row r="29" spans="1:19" ht="12.75" customHeight="1">
      <c r="C29" s="72"/>
      <c r="H29" s="72"/>
      <c r="I29" s="72"/>
      <c r="J29" s="72"/>
      <c r="K29" s="72"/>
      <c r="M29" s="72"/>
      <c r="N29" s="72"/>
    </row>
    <row r="30" spans="1:19" ht="12.75" customHeight="1">
      <c r="L30" s="72"/>
      <c r="M30" s="72"/>
    </row>
    <row r="31" spans="1:19" ht="12.75" customHeight="1">
      <c r="C31" s="72"/>
      <c r="J31" s="72"/>
      <c r="K31" s="72"/>
    </row>
    <row r="32" spans="1:19" ht="12.75" customHeight="1">
      <c r="C32" s="72"/>
      <c r="D32" s="72"/>
      <c r="E32" s="72"/>
      <c r="H32" s="72"/>
      <c r="I32" s="72"/>
      <c r="J32" s="72"/>
    </row>
    <row r="33" spans="5:6" ht="12.75" customHeight="1">
      <c r="E33" s="72"/>
      <c r="F33" s="72"/>
    </row>
  </sheetData>
  <sheetProtection formatCells="0" formatColumns="0" formatRows="0"/>
  <mergeCells count="15">
    <mergeCell ref="A2:K2"/>
    <mergeCell ref="H4:K4"/>
    <mergeCell ref="A5:B5"/>
    <mergeCell ref="C5:K5"/>
    <mergeCell ref="K7:K8"/>
    <mergeCell ref="E7:F7"/>
    <mergeCell ref="A6:A8"/>
    <mergeCell ref="B6:B8"/>
    <mergeCell ref="C6:C8"/>
    <mergeCell ref="D7:D8"/>
    <mergeCell ref="D6:K6"/>
    <mergeCell ref="G7:G8"/>
    <mergeCell ref="H7:H8"/>
    <mergeCell ref="I7:I8"/>
    <mergeCell ref="J7:J8"/>
  </mergeCells>
  <phoneticPr fontId="26" type="noConversion"/>
  <pageMargins left="0.76875000000000004" right="0.38888888888888901" top="0.60902777777777795" bottom="0.60902777777777795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O15" sqref="O15"/>
    </sheetView>
  </sheetViews>
  <sheetFormatPr defaultColWidth="9.33203125" defaultRowHeight="11.25"/>
  <cols>
    <col min="1" max="1" width="29.5" customWidth="1"/>
    <col min="2" max="4" width="20.83203125" customWidth="1"/>
    <col min="5" max="5" width="32.5" customWidth="1"/>
  </cols>
  <sheetData>
    <row r="1" spans="1:5" ht="22.5">
      <c r="A1" s="179" t="s">
        <v>167</v>
      </c>
      <c r="B1" s="179"/>
      <c r="C1" s="179"/>
      <c r="D1" s="179"/>
      <c r="E1" s="179"/>
    </row>
    <row r="2" spans="1:5">
      <c r="A2" s="10"/>
      <c r="B2" s="11"/>
      <c r="C2" s="10"/>
      <c r="D2" s="10"/>
      <c r="E2" s="12"/>
    </row>
    <row r="3" spans="1:5" ht="26.25" customHeight="1">
      <c r="A3" s="13" t="s">
        <v>168</v>
      </c>
      <c r="B3" s="14"/>
      <c r="C3" s="15"/>
      <c r="D3" s="16"/>
      <c r="E3" s="17" t="s">
        <v>2</v>
      </c>
    </row>
    <row r="4" spans="1:5" ht="50.1" customHeight="1">
      <c r="A4" s="18" t="s">
        <v>169</v>
      </c>
      <c r="B4" s="19" t="s">
        <v>170</v>
      </c>
      <c r="C4" s="19" t="s">
        <v>171</v>
      </c>
      <c r="D4" s="18" t="s">
        <v>172</v>
      </c>
      <c r="E4" s="18" t="s">
        <v>173</v>
      </c>
    </row>
    <row r="5" spans="1:5" ht="50.1" customHeight="1">
      <c r="A5" s="20" t="s">
        <v>174</v>
      </c>
      <c r="B5" s="21">
        <v>0</v>
      </c>
      <c r="C5" s="21">
        <v>0</v>
      </c>
      <c r="D5" s="21">
        <v>0</v>
      </c>
      <c r="E5" s="22"/>
    </row>
    <row r="6" spans="1:5" ht="50.1" customHeight="1">
      <c r="A6" s="23" t="s">
        <v>175</v>
      </c>
      <c r="B6" s="21">
        <v>206500</v>
      </c>
      <c r="C6" s="21">
        <v>264000</v>
      </c>
      <c r="D6" s="24">
        <v>-0.21</v>
      </c>
      <c r="E6" s="25"/>
    </row>
    <row r="7" spans="1:5" ht="50.1" customHeight="1">
      <c r="A7" s="26" t="s">
        <v>176</v>
      </c>
      <c r="B7" s="21">
        <v>549500</v>
      </c>
      <c r="C7" s="21">
        <v>682000</v>
      </c>
      <c r="D7" s="24">
        <v>-0.19</v>
      </c>
      <c r="E7" s="27"/>
    </row>
    <row r="8" spans="1:5" ht="50.1" customHeight="1">
      <c r="A8" s="26" t="s">
        <v>177</v>
      </c>
      <c r="B8" s="21">
        <v>0</v>
      </c>
      <c r="C8" s="21">
        <v>0</v>
      </c>
      <c r="D8" s="21">
        <v>0</v>
      </c>
      <c r="E8" s="25"/>
    </row>
    <row r="9" spans="1:5" ht="50.1" customHeight="1">
      <c r="A9" s="28" t="s">
        <v>15</v>
      </c>
      <c r="B9" s="21">
        <v>756000</v>
      </c>
      <c r="C9" s="21">
        <v>946000</v>
      </c>
      <c r="D9" s="24">
        <v>-0.2</v>
      </c>
      <c r="E9" s="29"/>
    </row>
    <row r="10" spans="1:5" ht="66" customHeight="1">
      <c r="A10" s="26" t="s">
        <v>178</v>
      </c>
      <c r="B10" s="180" t="s">
        <v>179</v>
      </c>
      <c r="C10" s="181"/>
      <c r="D10" s="181"/>
      <c r="E10" s="182"/>
    </row>
    <row r="11" spans="1:5" ht="18.75" customHeight="1">
      <c r="A11" s="183" t="s">
        <v>180</v>
      </c>
      <c r="B11" s="183"/>
      <c r="C11" s="183"/>
      <c r="D11" s="183"/>
      <c r="E11" s="183"/>
    </row>
  </sheetData>
  <mergeCells count="3">
    <mergeCell ref="A1:E1"/>
    <mergeCell ref="B10:E10"/>
    <mergeCell ref="A11:E11"/>
  </mergeCells>
  <phoneticPr fontId="26" type="noConversion"/>
  <hyperlinks>
    <hyperlink ref="B10" r:id="rId1"/>
  </hyperlinks>
  <pageMargins left="0.75" right="0.75" top="1" bottom="1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topLeftCell="A37" workbookViewId="0">
      <selection activeCell="A43" sqref="A43"/>
    </sheetView>
  </sheetViews>
  <sheetFormatPr defaultColWidth="9" defaultRowHeight="11.25"/>
  <cols>
    <col min="1" max="1" width="159.83203125" customWidth="1"/>
  </cols>
  <sheetData>
    <row r="1" spans="1:1" ht="27">
      <c r="A1" s="1" t="s">
        <v>181</v>
      </c>
    </row>
    <row r="2" spans="1:1" ht="27">
      <c r="A2" s="2"/>
    </row>
    <row r="3" spans="1:1" ht="20.25">
      <c r="A3" s="3" t="s">
        <v>182</v>
      </c>
    </row>
    <row r="4" spans="1:1" ht="20.25">
      <c r="A4" s="4" t="s">
        <v>183</v>
      </c>
    </row>
    <row r="5" spans="1:1" ht="19.5">
      <c r="A5" s="5" t="s">
        <v>184</v>
      </c>
    </row>
    <row r="6" spans="1:1" ht="136.5">
      <c r="A6" s="6" t="s">
        <v>185</v>
      </c>
    </row>
    <row r="7" spans="1:1" ht="58.5">
      <c r="A7" s="6" t="s">
        <v>186</v>
      </c>
    </row>
    <row r="8" spans="1:1" ht="39">
      <c r="A8" s="6" t="s">
        <v>187</v>
      </c>
    </row>
    <row r="9" spans="1:1" ht="58.5">
      <c r="A9" s="6" t="s">
        <v>188</v>
      </c>
    </row>
    <row r="10" spans="1:1" ht="58.5">
      <c r="A10" s="6" t="s">
        <v>189</v>
      </c>
    </row>
    <row r="11" spans="1:1" ht="78">
      <c r="A11" s="6" t="s">
        <v>190</v>
      </c>
    </row>
    <row r="12" spans="1:1" ht="39">
      <c r="A12" s="6" t="s">
        <v>191</v>
      </c>
    </row>
    <row r="13" spans="1:1" ht="58.5">
      <c r="A13" s="6" t="s">
        <v>192</v>
      </c>
    </row>
    <row r="14" spans="1:1" ht="97.5">
      <c r="A14" s="6" t="s">
        <v>193</v>
      </c>
    </row>
    <row r="15" spans="1:1" ht="19.5">
      <c r="A15" s="6" t="s">
        <v>194</v>
      </c>
    </row>
    <row r="16" spans="1:1" ht="19.5">
      <c r="A16" s="6" t="s">
        <v>195</v>
      </c>
    </row>
    <row r="17" spans="1:1" ht="19.5">
      <c r="A17" s="5" t="s">
        <v>196</v>
      </c>
    </row>
    <row r="18" spans="1:1" ht="136.5">
      <c r="A18" s="6" t="s">
        <v>197</v>
      </c>
    </row>
    <row r="19" spans="1:1" ht="20.25">
      <c r="A19" s="3" t="s">
        <v>198</v>
      </c>
    </row>
    <row r="20" spans="1:1" ht="20.25">
      <c r="A20" s="4" t="s">
        <v>199</v>
      </c>
    </row>
    <row r="21" spans="1:1" ht="20.25">
      <c r="A21" s="7" t="s">
        <v>200</v>
      </c>
    </row>
    <row r="22" spans="1:1" ht="60.75">
      <c r="A22" s="7" t="s">
        <v>201</v>
      </c>
    </row>
    <row r="23" spans="1:1" ht="20.25">
      <c r="A23" s="7" t="s">
        <v>202</v>
      </c>
    </row>
    <row r="24" spans="1:1" ht="40.5">
      <c r="A24" s="7" t="s">
        <v>203</v>
      </c>
    </row>
    <row r="25" spans="1:1" ht="20.25">
      <c r="A25" s="7" t="s">
        <v>204</v>
      </c>
    </row>
    <row r="26" spans="1:1" ht="40.5">
      <c r="A26" s="7" t="s">
        <v>244</v>
      </c>
    </row>
    <row r="27" spans="1:1" ht="20.25">
      <c r="A27" s="7" t="s">
        <v>205</v>
      </c>
    </row>
    <row r="28" spans="1:1" ht="81">
      <c r="A28" s="7" t="s">
        <v>206</v>
      </c>
    </row>
    <row r="29" spans="1:1" ht="20.25">
      <c r="A29" s="7" t="s">
        <v>207</v>
      </c>
    </row>
    <row r="30" spans="1:1" ht="162">
      <c r="A30" s="7" t="s">
        <v>208</v>
      </c>
    </row>
    <row r="31" spans="1:1" ht="20.25">
      <c r="A31" s="7" t="s">
        <v>209</v>
      </c>
    </row>
    <row r="32" spans="1:1" ht="20.25">
      <c r="A32" s="8" t="s">
        <v>210</v>
      </c>
    </row>
    <row r="33" spans="1:1" ht="20.25">
      <c r="A33" s="8" t="s">
        <v>211</v>
      </c>
    </row>
    <row r="34" spans="1:1" ht="20.25">
      <c r="A34" s="8" t="s">
        <v>212</v>
      </c>
    </row>
    <row r="35" spans="1:1" ht="20.25">
      <c r="A35" s="7" t="s">
        <v>213</v>
      </c>
    </row>
    <row r="36" spans="1:1" ht="40.5">
      <c r="A36" s="7" t="s">
        <v>214</v>
      </c>
    </row>
    <row r="37" spans="1:1" ht="81">
      <c r="A37" s="7" t="s">
        <v>215</v>
      </c>
    </row>
    <row r="38" spans="1:1" ht="20.25">
      <c r="A38" s="7" t="s">
        <v>216</v>
      </c>
    </row>
    <row r="39" spans="1:1" ht="20.25">
      <c r="A39" s="7" t="s">
        <v>217</v>
      </c>
    </row>
    <row r="40" spans="1:1" ht="20.25">
      <c r="A40" s="7" t="s">
        <v>218</v>
      </c>
    </row>
    <row r="41" spans="1:1" ht="40.5">
      <c r="A41" s="7" t="s">
        <v>245</v>
      </c>
    </row>
    <row r="42" spans="1:1" ht="20.25">
      <c r="A42" s="7" t="s">
        <v>219</v>
      </c>
    </row>
    <row r="43" spans="1:1" ht="20.25">
      <c r="A43" s="8" t="s">
        <v>220</v>
      </c>
    </row>
    <row r="44" spans="1:1" ht="20.25">
      <c r="A44" s="8" t="s">
        <v>221</v>
      </c>
    </row>
    <row r="45" spans="1:1" ht="20.25">
      <c r="A45" s="8" t="s">
        <v>222</v>
      </c>
    </row>
    <row r="46" spans="1:1" ht="20.25">
      <c r="A46" s="7"/>
    </row>
    <row r="47" spans="1:1" ht="20.25">
      <c r="A47" s="3" t="s">
        <v>223</v>
      </c>
    </row>
    <row r="48" spans="1:1" ht="20.25">
      <c r="A48" s="4" t="s">
        <v>224</v>
      </c>
    </row>
    <row r="49" spans="1:1" ht="20.25">
      <c r="A49" s="8" t="s">
        <v>225</v>
      </c>
    </row>
    <row r="50" spans="1:1" ht="20.25">
      <c r="A50" s="8" t="s">
        <v>226</v>
      </c>
    </row>
    <row r="51" spans="1:1" ht="40.5">
      <c r="A51" s="7" t="s">
        <v>227</v>
      </c>
    </row>
    <row r="52" spans="1:1" ht="81">
      <c r="A52" s="7" t="s">
        <v>228</v>
      </c>
    </row>
    <row r="53" spans="1:1" ht="40.5">
      <c r="A53" s="7" t="s">
        <v>229</v>
      </c>
    </row>
    <row r="54" spans="1:1" ht="40.5">
      <c r="A54" s="7" t="s">
        <v>230</v>
      </c>
    </row>
    <row r="55" spans="1:1" ht="101.25">
      <c r="A55" s="7" t="s">
        <v>231</v>
      </c>
    </row>
    <row r="56" spans="1:1" ht="81">
      <c r="A56" s="7" t="s">
        <v>232</v>
      </c>
    </row>
    <row r="57" spans="1:1" ht="20.25">
      <c r="A57" s="8" t="s">
        <v>233</v>
      </c>
    </row>
    <row r="58" spans="1:1" ht="20.25">
      <c r="A58" s="8" t="s">
        <v>234</v>
      </c>
    </row>
    <row r="59" spans="1:1" ht="20.25">
      <c r="A59" s="8" t="s">
        <v>235</v>
      </c>
    </row>
    <row r="60" spans="1:1" ht="20.25">
      <c r="A60" s="8" t="s">
        <v>236</v>
      </c>
    </row>
    <row r="61" spans="1:1" ht="20.25">
      <c r="A61" s="8" t="s">
        <v>237</v>
      </c>
    </row>
    <row r="62" spans="1:1" ht="20.25">
      <c r="A62" s="8" t="s">
        <v>238</v>
      </c>
    </row>
    <row r="63" spans="1:1" ht="20.25">
      <c r="A63" s="8" t="s">
        <v>239</v>
      </c>
    </row>
    <row r="64" spans="1:1" ht="20.25">
      <c r="A64" s="8" t="s">
        <v>240</v>
      </c>
    </row>
    <row r="65" spans="1:1" ht="20.25">
      <c r="A65" s="8" t="s">
        <v>241</v>
      </c>
    </row>
    <row r="66" spans="1:1" ht="20.25">
      <c r="A66" s="8" t="s">
        <v>242</v>
      </c>
    </row>
    <row r="67" spans="1:1" ht="20.25">
      <c r="A67" s="8" t="s">
        <v>243</v>
      </c>
    </row>
    <row r="68" spans="1:1">
      <c r="A68" s="9"/>
    </row>
  </sheetData>
  <phoneticPr fontId="26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33203125" defaultRowHeight="11.25"/>
  <sheetData/>
  <phoneticPr fontId="26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showZeros="0" workbookViewId="0">
      <selection activeCell="B9" sqref="B9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74"/>
      <c r="B1" s="75"/>
      <c r="C1" s="75"/>
    </row>
    <row r="2" spans="1:11" ht="18.75" customHeight="1">
      <c r="A2" s="144" t="s">
        <v>39</v>
      </c>
      <c r="B2" s="144"/>
      <c r="C2" s="144"/>
      <c r="D2" s="76"/>
      <c r="E2" s="76"/>
      <c r="F2" s="76"/>
      <c r="G2" s="76"/>
      <c r="H2" s="76"/>
      <c r="I2" s="76"/>
      <c r="J2" s="76"/>
      <c r="K2" s="76"/>
    </row>
    <row r="3" spans="1:11" ht="12.75" customHeight="1">
      <c r="A3" s="75"/>
      <c r="B3" s="75"/>
      <c r="C3" s="75"/>
    </row>
    <row r="4" spans="1:11" ht="20.25" customHeight="1">
      <c r="A4" s="39" t="s">
        <v>1</v>
      </c>
      <c r="B4" s="77"/>
      <c r="C4" s="78" t="s">
        <v>2</v>
      </c>
    </row>
    <row r="5" spans="1:11" ht="20.25" customHeight="1">
      <c r="A5" s="146" t="s">
        <v>3</v>
      </c>
      <c r="B5" s="147"/>
      <c r="C5" s="152" t="s">
        <v>40</v>
      </c>
    </row>
    <row r="6" spans="1:11" ht="20.25" customHeight="1">
      <c r="A6" s="139" t="s">
        <v>5</v>
      </c>
      <c r="B6" s="139" t="s">
        <v>6</v>
      </c>
      <c r="C6" s="152"/>
    </row>
    <row r="7" spans="1:11" ht="20.25" customHeight="1">
      <c r="A7" s="139"/>
      <c r="B7" s="139"/>
      <c r="C7" s="152"/>
    </row>
    <row r="8" spans="1:11" ht="36.75" customHeight="1">
      <c r="A8" s="139"/>
      <c r="B8" s="141"/>
      <c r="C8" s="152"/>
      <c r="E8" s="72"/>
    </row>
    <row r="9" spans="1:11" ht="22.5" customHeight="1">
      <c r="A9" s="35" t="s">
        <v>17</v>
      </c>
      <c r="B9" s="80">
        <f>'表—部门收支总表（公   开）'!B9</f>
        <v>23137375.809999999</v>
      </c>
      <c r="C9" s="95"/>
      <c r="E9" s="72"/>
    </row>
    <row r="10" spans="1:11" ht="21.75" customHeight="1">
      <c r="A10" s="31" t="s">
        <v>19</v>
      </c>
      <c r="B10" s="132">
        <f>'表—部门收支总表（公   开）'!B10</f>
        <v>1737000</v>
      </c>
      <c r="C10" s="95"/>
      <c r="D10" s="72"/>
      <c r="F10" s="72"/>
    </row>
    <row r="11" spans="1:11" ht="21.75" customHeight="1">
      <c r="A11" s="31" t="s">
        <v>21</v>
      </c>
      <c r="B11" s="80"/>
      <c r="C11" s="119"/>
      <c r="D11" s="72"/>
      <c r="E11" s="72"/>
      <c r="F11" s="72"/>
    </row>
    <row r="12" spans="1:11" ht="21.75" customHeight="1">
      <c r="A12" s="31" t="s">
        <v>23</v>
      </c>
      <c r="B12" s="133">
        <f>'表—部门收支总表（公   开）'!B12</f>
        <v>0</v>
      </c>
      <c r="C12" s="95"/>
      <c r="D12" s="72"/>
      <c r="E12" s="72"/>
    </row>
    <row r="13" spans="1:11" ht="21.75" customHeight="1">
      <c r="A13" s="31" t="s">
        <v>25</v>
      </c>
      <c r="B13" s="80">
        <f>'表—部门收支总表（公   开）'!B13</f>
        <v>0</v>
      </c>
      <c r="C13" s="95"/>
      <c r="D13" s="72"/>
      <c r="E13" s="72"/>
      <c r="F13" s="72"/>
    </row>
    <row r="14" spans="1:11" ht="21.75" customHeight="1">
      <c r="A14" s="31" t="s">
        <v>27</v>
      </c>
      <c r="B14" s="134"/>
      <c r="C14" s="119"/>
      <c r="D14" s="72"/>
      <c r="E14" s="72"/>
      <c r="F14" s="72"/>
    </row>
    <row r="15" spans="1:11" ht="21.75" customHeight="1">
      <c r="A15" s="31" t="s">
        <v>29</v>
      </c>
      <c r="B15" s="134"/>
      <c r="C15" s="95"/>
      <c r="D15" s="72"/>
      <c r="E15" s="72"/>
      <c r="F15" s="72"/>
      <c r="G15" s="72"/>
      <c r="H15" s="72"/>
      <c r="I15" s="72"/>
    </row>
    <row r="16" spans="1:11" ht="21.75" customHeight="1">
      <c r="A16" s="35" t="s">
        <v>31</v>
      </c>
      <c r="B16" s="80">
        <f>'表—部门收支总表（公   开）'!B16</f>
        <v>250000</v>
      </c>
      <c r="C16" s="95"/>
      <c r="D16" s="72"/>
      <c r="E16" s="72"/>
      <c r="F16" s="72"/>
      <c r="G16" s="72"/>
      <c r="H16" s="72"/>
      <c r="I16" s="72"/>
    </row>
    <row r="17" spans="1:10" ht="21.75" customHeight="1">
      <c r="A17" s="35"/>
      <c r="B17" s="133"/>
      <c r="C17" s="95"/>
      <c r="D17" s="72"/>
      <c r="E17" s="72"/>
      <c r="F17" s="72"/>
      <c r="G17" s="72"/>
      <c r="H17" s="72"/>
      <c r="I17" s="72"/>
      <c r="J17" s="72"/>
    </row>
    <row r="18" spans="1:10" ht="21.75" customHeight="1">
      <c r="A18" s="35"/>
      <c r="B18" s="80"/>
      <c r="C18" s="95"/>
      <c r="D18" s="72"/>
      <c r="E18" s="72"/>
      <c r="F18" s="72"/>
      <c r="G18" s="72"/>
      <c r="H18" s="72"/>
      <c r="I18" s="72"/>
      <c r="J18" s="72"/>
    </row>
    <row r="19" spans="1:10" ht="21.75" customHeight="1">
      <c r="A19" s="35"/>
      <c r="B19" s="85"/>
      <c r="C19" s="95"/>
      <c r="D19" s="72"/>
      <c r="E19" s="72"/>
      <c r="F19" s="72"/>
      <c r="G19" s="72"/>
      <c r="H19" s="72"/>
      <c r="I19" s="72"/>
    </row>
    <row r="20" spans="1:10" ht="21.75" customHeight="1">
      <c r="A20" s="135"/>
      <c r="B20" s="136"/>
      <c r="C20" s="95"/>
      <c r="D20" s="72"/>
      <c r="E20" s="72"/>
      <c r="F20" s="72"/>
      <c r="G20" s="72"/>
      <c r="H20" s="72"/>
      <c r="I20" s="72"/>
    </row>
    <row r="21" spans="1:10" s="72" customFormat="1" ht="21.75" customHeight="1">
      <c r="A21" s="31"/>
      <c r="B21" s="93"/>
      <c r="C21" s="95"/>
    </row>
    <row r="22" spans="1:10" ht="21.75" customHeight="1">
      <c r="A22" s="35" t="s">
        <v>37</v>
      </c>
      <c r="B22" s="80">
        <f>SUM(B9:B21)</f>
        <v>25124375.809999999</v>
      </c>
      <c r="C22" s="95"/>
      <c r="D22" s="72"/>
      <c r="E22" s="72"/>
      <c r="F22" s="72"/>
      <c r="G22" s="72"/>
      <c r="H22" s="72"/>
    </row>
    <row r="23" spans="1:10" ht="9.75" customHeight="1">
      <c r="B23" s="72"/>
      <c r="C23" s="72"/>
      <c r="D23" s="72"/>
      <c r="E23" s="72"/>
      <c r="F23" s="72"/>
      <c r="G23" s="72"/>
    </row>
    <row r="24" spans="1:10" ht="9.75" customHeight="1">
      <c r="B24" s="72"/>
      <c r="C24" s="72"/>
      <c r="D24" s="72"/>
      <c r="E24" s="72"/>
      <c r="F24" s="72"/>
      <c r="G24" s="72"/>
    </row>
    <row r="25" spans="1:10" ht="9.75" customHeight="1">
      <c r="B25" s="72"/>
      <c r="C25" s="72"/>
      <c r="D25" s="72"/>
      <c r="F25" s="72"/>
    </row>
    <row r="26" spans="1:10" ht="12.75" customHeight="1">
      <c r="B26" s="72"/>
      <c r="C26" s="72"/>
      <c r="D26" s="72"/>
      <c r="F26" s="72"/>
    </row>
    <row r="27" spans="1:10" ht="12.75" customHeight="1">
      <c r="B27" s="72"/>
      <c r="C27" s="72"/>
      <c r="F27" s="72"/>
    </row>
    <row r="28" spans="1:10" ht="12.75" customHeight="1">
      <c r="B28" s="72"/>
      <c r="C28" s="72"/>
      <c r="E28" s="72"/>
    </row>
    <row r="29" spans="1:10" ht="12.75" customHeight="1">
      <c r="D29" s="72"/>
      <c r="E29" s="72"/>
    </row>
    <row r="30" spans="1:10" ht="12.75" customHeight="1">
      <c r="C30" s="72"/>
      <c r="D30" s="72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26" type="noConversion"/>
  <pageMargins left="1.4791666666666701" right="0.38888888888888901" top="0.60902777777777795" bottom="0.60902777777777795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Zeros="0" workbookViewId="0">
      <selection activeCell="M21" sqref="M21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75"/>
      <c r="B1" s="75"/>
      <c r="C1" s="75"/>
      <c r="D1" s="75"/>
      <c r="E1" s="75"/>
      <c r="F1" s="75"/>
      <c r="G1" s="75"/>
      <c r="H1" s="75"/>
      <c r="I1" s="75"/>
    </row>
    <row r="2" spans="1:18" ht="18.75" customHeight="1">
      <c r="A2" s="144" t="s">
        <v>41</v>
      </c>
      <c r="B2" s="144"/>
      <c r="C2" s="144"/>
      <c r="D2" s="144"/>
      <c r="E2" s="144"/>
      <c r="F2" s="144"/>
      <c r="G2" s="144"/>
      <c r="H2" s="144"/>
      <c r="I2" s="144"/>
      <c r="J2" s="76"/>
      <c r="K2" s="76"/>
      <c r="L2" s="76"/>
      <c r="M2" s="76"/>
      <c r="N2" s="76"/>
      <c r="O2" s="76"/>
      <c r="P2" s="76"/>
      <c r="Q2" s="76"/>
      <c r="R2" s="76"/>
    </row>
    <row r="3" spans="1:18" ht="12.75" customHeight="1">
      <c r="A3" s="75"/>
      <c r="B3" s="75"/>
      <c r="C3" s="75"/>
      <c r="D3" s="75"/>
      <c r="E3" s="75"/>
      <c r="F3" s="75"/>
      <c r="G3" s="75"/>
      <c r="H3" s="75"/>
      <c r="I3" s="75"/>
    </row>
    <row r="4" spans="1:18" ht="20.25" customHeight="1">
      <c r="A4" s="39" t="s">
        <v>1</v>
      </c>
      <c r="B4" s="129"/>
      <c r="C4" s="130"/>
      <c r="D4" s="130"/>
      <c r="E4" s="75"/>
      <c r="F4" s="145" t="s">
        <v>2</v>
      </c>
      <c r="G4" s="145"/>
      <c r="H4" s="145"/>
      <c r="I4" s="145"/>
    </row>
    <row r="5" spans="1:18" ht="24" customHeight="1">
      <c r="A5" s="146" t="s">
        <v>4</v>
      </c>
      <c r="B5" s="148"/>
      <c r="C5" s="148"/>
      <c r="D5" s="148"/>
      <c r="E5" s="148"/>
      <c r="F5" s="148"/>
      <c r="G5" s="148"/>
      <c r="H5" s="148"/>
      <c r="I5" s="148"/>
    </row>
    <row r="6" spans="1:18" ht="24" customHeight="1">
      <c r="A6" s="139" t="s">
        <v>5</v>
      </c>
      <c r="B6" s="139" t="s">
        <v>7</v>
      </c>
      <c r="C6" s="139"/>
      <c r="D6" s="139"/>
      <c r="E6" s="139"/>
      <c r="F6" s="139"/>
      <c r="G6" s="139"/>
      <c r="H6" s="139"/>
      <c r="I6" s="139"/>
      <c r="J6" s="72"/>
    </row>
    <row r="7" spans="1:18" ht="24" customHeight="1">
      <c r="A7" s="139"/>
      <c r="B7" s="139" t="s">
        <v>8</v>
      </c>
      <c r="C7" s="139" t="s">
        <v>9</v>
      </c>
      <c r="D7" s="139"/>
      <c r="E7" s="139" t="s">
        <v>10</v>
      </c>
      <c r="F7" s="139" t="s">
        <v>11</v>
      </c>
      <c r="G7" s="153" t="s">
        <v>12</v>
      </c>
      <c r="H7" s="153" t="s">
        <v>13</v>
      </c>
      <c r="I7" s="153" t="s">
        <v>14</v>
      </c>
    </row>
    <row r="8" spans="1:18" ht="24" customHeight="1">
      <c r="A8" s="139"/>
      <c r="B8" s="139"/>
      <c r="C8" s="131" t="s">
        <v>15</v>
      </c>
      <c r="D8" s="79" t="s">
        <v>42</v>
      </c>
      <c r="E8" s="139"/>
      <c r="F8" s="139"/>
      <c r="G8" s="154"/>
      <c r="H8" s="154"/>
      <c r="I8" s="154"/>
      <c r="L8" s="72"/>
    </row>
    <row r="9" spans="1:18" ht="24" customHeight="1">
      <c r="A9" s="117" t="s">
        <v>18</v>
      </c>
      <c r="B9" s="80">
        <f>SUM(B10:B12)</f>
        <v>10679746.4</v>
      </c>
      <c r="C9" s="80">
        <f t="shared" ref="C9:I9" si="0">SUM(C10:C12)</f>
        <v>10679746.4</v>
      </c>
      <c r="D9" s="80">
        <f t="shared" si="0"/>
        <v>10679746.4</v>
      </c>
      <c r="E9" s="80">
        <f t="shared" si="0"/>
        <v>0</v>
      </c>
      <c r="F9" s="80">
        <f t="shared" si="0"/>
        <v>0</v>
      </c>
      <c r="G9" s="80">
        <f t="shared" si="0"/>
        <v>0</v>
      </c>
      <c r="H9" s="80">
        <f t="shared" si="0"/>
        <v>0</v>
      </c>
      <c r="I9" s="80">
        <f t="shared" si="0"/>
        <v>0</v>
      </c>
      <c r="J9" s="72"/>
      <c r="L9" s="72"/>
    </row>
    <row r="10" spans="1:18" ht="24" customHeight="1">
      <c r="A10" s="94" t="s">
        <v>20</v>
      </c>
      <c r="B10" s="80">
        <f t="shared" ref="B10:B20" si="1">C10+E10+F10+G10+H10+I10</f>
        <v>7682448</v>
      </c>
      <c r="C10" s="80">
        <f>'表—部门收支总表（公   开）'!E10</f>
        <v>7682448</v>
      </c>
      <c r="D10" s="80">
        <f>'表—部门收支总表（公   开）'!F10</f>
        <v>7682448</v>
      </c>
      <c r="E10" s="80">
        <f>'表—部门收支总表（公   开）'!G10</f>
        <v>0</v>
      </c>
      <c r="F10" s="80">
        <f>'表—部门收支总表（公   开）'!H10</f>
        <v>0</v>
      </c>
      <c r="G10" s="80">
        <f>'表—部门收支总表（公   开）'!I10</f>
        <v>0</v>
      </c>
      <c r="H10" s="80">
        <f>'表—部门收支总表（公   开）'!J10</f>
        <v>0</v>
      </c>
      <c r="I10" s="80">
        <f>'表—部门收支总表（公   开）'!K10</f>
        <v>0</v>
      </c>
      <c r="J10" s="72"/>
      <c r="K10" s="72"/>
      <c r="M10" s="72"/>
    </row>
    <row r="11" spans="1:18" ht="24" customHeight="1">
      <c r="A11" s="94" t="s">
        <v>22</v>
      </c>
      <c r="B11" s="80">
        <f t="shared" si="1"/>
        <v>143200</v>
      </c>
      <c r="C11" s="80">
        <f>'表—部门收支总表（公   开）'!E11</f>
        <v>143200</v>
      </c>
      <c r="D11" s="80">
        <f>'表—部门收支总表（公   开）'!F11</f>
        <v>143200</v>
      </c>
      <c r="E11" s="80">
        <f>'表—部门收支总表（公   开）'!G11</f>
        <v>0</v>
      </c>
      <c r="F11" s="80">
        <f>'表—部门收支总表（公   开）'!H11</f>
        <v>0</v>
      </c>
      <c r="G11" s="80">
        <f>'表—部门收支总表（公   开）'!I11</f>
        <v>0</v>
      </c>
      <c r="H11" s="80">
        <f>'表—部门收支总表（公   开）'!J11</f>
        <v>0</v>
      </c>
      <c r="I11" s="80">
        <f>'表—部门收支总表（公   开）'!K11</f>
        <v>0</v>
      </c>
      <c r="J11" s="87"/>
      <c r="K11" s="72"/>
      <c r="L11" s="72"/>
      <c r="M11" s="72"/>
    </row>
    <row r="12" spans="1:18" ht="24" customHeight="1">
      <c r="A12" s="94" t="s">
        <v>24</v>
      </c>
      <c r="B12" s="80">
        <f t="shared" si="1"/>
        <v>2854098.4</v>
      </c>
      <c r="C12" s="80">
        <f>'表—部门收支总表（公   开）'!E12</f>
        <v>2854098.4</v>
      </c>
      <c r="D12" s="80">
        <f>'表—部门收支总表（公   开）'!F12</f>
        <v>2854098.4</v>
      </c>
      <c r="E12" s="80">
        <f>'表—部门收支总表（公   开）'!G12</f>
        <v>0</v>
      </c>
      <c r="F12" s="80">
        <f>'表—部门收支总表（公   开）'!H12</f>
        <v>0</v>
      </c>
      <c r="G12" s="80">
        <f>'表—部门收支总表（公   开）'!I12</f>
        <v>0</v>
      </c>
      <c r="H12" s="80">
        <f>'表—部门收支总表（公   开）'!J12</f>
        <v>0</v>
      </c>
      <c r="I12" s="80">
        <f>'表—部门收支总表（公   开）'!K12</f>
        <v>0</v>
      </c>
      <c r="J12" s="72"/>
      <c r="K12" s="72"/>
      <c r="L12" s="72"/>
    </row>
    <row r="13" spans="1:18" ht="24" customHeight="1">
      <c r="A13" s="117" t="s">
        <v>26</v>
      </c>
      <c r="B13" s="80">
        <f>'表—部门收支总表（公   开）'!D13</f>
        <v>14444629.41</v>
      </c>
      <c r="C13" s="80">
        <f>'表—部门收支总表（公   开）'!E13</f>
        <v>14194629.41</v>
      </c>
      <c r="D13" s="80">
        <f>'表—部门收支总表（公   开）'!F13</f>
        <v>12457629.41</v>
      </c>
      <c r="E13" s="80">
        <f>SUM(E14:E20)</f>
        <v>0</v>
      </c>
      <c r="F13" s="80">
        <f>SUM(F14:F20)</f>
        <v>0</v>
      </c>
      <c r="G13" s="80">
        <f>SUM(G14:G20)</f>
        <v>0</v>
      </c>
      <c r="H13" s="80">
        <f>SUM(H14:H20)</f>
        <v>0</v>
      </c>
      <c r="I13" s="80">
        <f>'表—部门收支总表（公   开）'!K13</f>
        <v>250000</v>
      </c>
      <c r="J13" s="72"/>
      <c r="K13" s="72"/>
      <c r="L13" s="72"/>
      <c r="M13" s="72"/>
    </row>
    <row r="14" spans="1:18" ht="24" customHeight="1">
      <c r="A14" s="94" t="s">
        <v>28</v>
      </c>
      <c r="B14" s="80">
        <f t="shared" si="1"/>
        <v>14194629.41</v>
      </c>
      <c r="C14" s="80">
        <f>'表—部门收支总表（公   开）'!E14</f>
        <v>14194629.41</v>
      </c>
      <c r="D14" s="80">
        <f>'表—部门收支总表（公   开）'!F14</f>
        <v>12457629.41</v>
      </c>
      <c r="E14" s="80">
        <f>'表—部门收支总表（公   开）'!G14</f>
        <v>0</v>
      </c>
      <c r="F14" s="80">
        <f>'表—部门收支总表（公   开）'!H14</f>
        <v>0</v>
      </c>
      <c r="G14" s="80">
        <f>'表—部门收支总表（公   开）'!I14</f>
        <v>0</v>
      </c>
      <c r="H14" s="80">
        <f>'表—部门收支总表（公   开）'!J14</f>
        <v>0</v>
      </c>
      <c r="I14" s="80">
        <f>'表—部门收支总表（公   开）'!K14</f>
        <v>0</v>
      </c>
      <c r="J14" s="87"/>
      <c r="K14" s="72"/>
      <c r="L14" s="72"/>
      <c r="M14" s="72"/>
    </row>
    <row r="15" spans="1:18" ht="24" customHeight="1">
      <c r="A15" s="94" t="s">
        <v>30</v>
      </c>
      <c r="B15" s="80">
        <f t="shared" si="1"/>
        <v>250000</v>
      </c>
      <c r="C15" s="80">
        <f>'表—部门收支总表（公   开）'!E15</f>
        <v>0</v>
      </c>
      <c r="D15" s="80">
        <f>'表—部门收支总表（公   开）'!F15</f>
        <v>0</v>
      </c>
      <c r="E15" s="80">
        <f>'表—部门收支总表（公   开）'!G15</f>
        <v>0</v>
      </c>
      <c r="F15" s="80">
        <f>'表—部门收支总表（公   开）'!H15</f>
        <v>0</v>
      </c>
      <c r="G15" s="80">
        <f>'表—部门收支总表（公   开）'!I15</f>
        <v>0</v>
      </c>
      <c r="H15" s="80">
        <f>'表—部门收支总表（公   开）'!J15</f>
        <v>0</v>
      </c>
      <c r="I15" s="80">
        <f>'表—部门收支总表（公   开）'!K15</f>
        <v>250000</v>
      </c>
      <c r="J15" s="72"/>
      <c r="K15" s="72"/>
      <c r="L15" s="72"/>
      <c r="M15" s="72"/>
      <c r="N15" s="72"/>
      <c r="O15" s="72"/>
      <c r="P15" s="72"/>
    </row>
    <row r="16" spans="1:18" ht="24" customHeight="1">
      <c r="A16" s="94" t="s">
        <v>32</v>
      </c>
      <c r="B16" s="80">
        <f t="shared" si="1"/>
        <v>0</v>
      </c>
      <c r="C16" s="80">
        <f>'表—部门收支总表（公   开）'!E16</f>
        <v>0</v>
      </c>
      <c r="D16" s="80">
        <f>'表—部门收支总表（公   开）'!F16</f>
        <v>0</v>
      </c>
      <c r="E16" s="80">
        <f>'表—部门收支总表（公   开）'!G16</f>
        <v>0</v>
      </c>
      <c r="F16" s="80">
        <f>'表—部门收支总表（公   开）'!H16</f>
        <v>0</v>
      </c>
      <c r="G16" s="80">
        <f>'表—部门收支总表（公   开）'!I16</f>
        <v>0</v>
      </c>
      <c r="H16" s="80">
        <f>'表—部门收支总表（公   开）'!J16</f>
        <v>0</v>
      </c>
      <c r="I16" s="80">
        <f>'表—部门收支总表（公   开）'!K16</f>
        <v>0</v>
      </c>
      <c r="J16" s="72"/>
      <c r="K16" s="72"/>
      <c r="L16" s="72"/>
      <c r="M16" s="72"/>
      <c r="N16" s="72"/>
      <c r="O16" s="72"/>
      <c r="P16" s="72"/>
    </row>
    <row r="17" spans="1:17" ht="24" customHeight="1">
      <c r="A17" s="94" t="s">
        <v>33</v>
      </c>
      <c r="B17" s="80">
        <f t="shared" si="1"/>
        <v>250000</v>
      </c>
      <c r="C17" s="80">
        <f>'表—部门收支总表（公   开）'!E17</f>
        <v>0</v>
      </c>
      <c r="D17" s="80">
        <f>'表—部门收支总表（公   开）'!F17</f>
        <v>0</v>
      </c>
      <c r="E17" s="80">
        <f>'表—部门收支总表（公   开）'!G17</f>
        <v>0</v>
      </c>
      <c r="F17" s="80">
        <f>'表—部门收支总表（公   开）'!H17</f>
        <v>0</v>
      </c>
      <c r="G17" s="80">
        <f>'表—部门收支总表（公   开）'!I17</f>
        <v>0</v>
      </c>
      <c r="H17" s="80">
        <f>'表—部门收支总表（公   开）'!J17</f>
        <v>0</v>
      </c>
      <c r="I17" s="80">
        <f>'表—部门收支总表（公   开）'!K17</f>
        <v>250000</v>
      </c>
      <c r="J17" s="72"/>
      <c r="K17" s="72"/>
      <c r="L17" s="72"/>
      <c r="M17" s="72"/>
      <c r="N17" s="72"/>
      <c r="O17" s="72"/>
      <c r="P17" s="72"/>
      <c r="Q17" s="72"/>
    </row>
    <row r="18" spans="1:17" ht="24" customHeight="1">
      <c r="A18" s="94" t="s">
        <v>34</v>
      </c>
      <c r="B18" s="80">
        <f t="shared" si="1"/>
        <v>0</v>
      </c>
      <c r="C18" s="80">
        <f>'表—部门收支总表（公   开）'!E18</f>
        <v>0</v>
      </c>
      <c r="D18" s="80">
        <f>'表—部门收支总表（公   开）'!F18</f>
        <v>0</v>
      </c>
      <c r="E18" s="80">
        <f>'表—部门收支总表（公   开）'!G18</f>
        <v>0</v>
      </c>
      <c r="F18" s="80">
        <f>'表—部门收支总表（公   开）'!H18</f>
        <v>0</v>
      </c>
      <c r="G18" s="80">
        <f>'表—部门收支总表（公   开）'!I18</f>
        <v>0</v>
      </c>
      <c r="H18" s="80">
        <f>'表—部门收支总表（公   开）'!J18</f>
        <v>0</v>
      </c>
      <c r="I18" s="80">
        <f>'表—部门收支总表（公   开）'!K18</f>
        <v>0</v>
      </c>
      <c r="J18" s="72"/>
      <c r="K18" s="72"/>
      <c r="L18" s="72"/>
      <c r="M18" s="72"/>
      <c r="N18" s="72"/>
      <c r="O18" s="72"/>
      <c r="P18" s="72"/>
      <c r="Q18" s="72"/>
    </row>
    <row r="19" spans="1:17" ht="24" customHeight="1">
      <c r="A19" s="94" t="s">
        <v>35</v>
      </c>
      <c r="B19" s="80">
        <f t="shared" si="1"/>
        <v>0</v>
      </c>
      <c r="C19" s="80">
        <f>'表—部门收支总表（公   开）'!E19</f>
        <v>0</v>
      </c>
      <c r="D19" s="80">
        <f>'表—部门收支总表（公   开）'!F19</f>
        <v>0</v>
      </c>
      <c r="E19" s="80">
        <f>'表—部门收支总表（公   开）'!G19</f>
        <v>0</v>
      </c>
      <c r="F19" s="80">
        <f>'表—部门收支总表（公   开）'!H19</f>
        <v>0</v>
      </c>
      <c r="G19" s="80">
        <f>'表—部门收支总表（公   开）'!I19</f>
        <v>0</v>
      </c>
      <c r="H19" s="80">
        <f>'表—部门收支总表（公   开）'!J19</f>
        <v>0</v>
      </c>
      <c r="I19" s="80">
        <f>'表—部门收支总表（公   开）'!K19</f>
        <v>0</v>
      </c>
      <c r="J19" s="72"/>
      <c r="K19" s="72"/>
      <c r="L19" s="72"/>
      <c r="M19" s="72"/>
      <c r="N19" s="72"/>
      <c r="O19" s="72"/>
      <c r="P19" s="72"/>
    </row>
    <row r="20" spans="1:17" ht="24" customHeight="1">
      <c r="A20" s="94" t="s">
        <v>36</v>
      </c>
      <c r="B20" s="80">
        <f t="shared" si="1"/>
        <v>0</v>
      </c>
      <c r="C20" s="80">
        <f>'表—部门收支总表（公   开）'!E20</f>
        <v>0</v>
      </c>
      <c r="D20" s="80">
        <f>'表—部门收支总表（公   开）'!F20</f>
        <v>0</v>
      </c>
      <c r="E20" s="80">
        <f>'表—部门收支总表（公   开）'!G20</f>
        <v>0</v>
      </c>
      <c r="F20" s="80">
        <f>'表—部门收支总表（公   开）'!H20</f>
        <v>0</v>
      </c>
      <c r="G20" s="80">
        <f>'表—部门收支总表（公   开）'!I20</f>
        <v>0</v>
      </c>
      <c r="H20" s="80">
        <f>'表—部门收支总表（公   开）'!J20</f>
        <v>0</v>
      </c>
      <c r="I20" s="80">
        <f>'表—部门收支总表（公   开）'!K20</f>
        <v>0</v>
      </c>
      <c r="J20" s="72"/>
      <c r="K20" s="72"/>
      <c r="L20" s="72"/>
      <c r="M20" s="72"/>
      <c r="N20" s="72"/>
      <c r="O20" s="72"/>
      <c r="P20" s="72"/>
    </row>
    <row r="21" spans="1:17" s="72" customFormat="1" ht="24" customHeight="1">
      <c r="A21" s="94"/>
      <c r="B21" s="119"/>
      <c r="C21" s="119"/>
      <c r="D21" s="119"/>
      <c r="E21" s="95"/>
      <c r="F21" s="95"/>
      <c r="G21" s="95"/>
      <c r="H21" s="95"/>
      <c r="I21" s="95"/>
    </row>
    <row r="22" spans="1:17" ht="24" customHeight="1">
      <c r="A22" s="117" t="s">
        <v>38</v>
      </c>
      <c r="B22" s="80">
        <f>B9+B13</f>
        <v>25124375.810000002</v>
      </c>
      <c r="C22" s="80">
        <f t="shared" ref="C22:I22" si="2">C9+C13</f>
        <v>24874375.810000002</v>
      </c>
      <c r="D22" s="80">
        <f t="shared" si="2"/>
        <v>23137375.810000002</v>
      </c>
      <c r="E22" s="80">
        <f t="shared" si="2"/>
        <v>0</v>
      </c>
      <c r="F22" s="80">
        <f t="shared" si="2"/>
        <v>0</v>
      </c>
      <c r="G22" s="80">
        <f t="shared" si="2"/>
        <v>0</v>
      </c>
      <c r="H22" s="80">
        <f t="shared" si="2"/>
        <v>0</v>
      </c>
      <c r="I22" s="80">
        <f t="shared" si="2"/>
        <v>250000</v>
      </c>
      <c r="J22" s="72"/>
      <c r="K22" s="72"/>
      <c r="L22" s="72"/>
      <c r="M22" s="72"/>
      <c r="N22" s="72"/>
      <c r="O22" s="72"/>
    </row>
    <row r="23" spans="1:17" ht="9.75" customHeight="1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7" ht="9.75" customHeight="1">
      <c r="A24" s="72"/>
      <c r="C24" s="72"/>
      <c r="D24" s="72"/>
      <c r="H24" s="72"/>
      <c r="I24" s="72"/>
      <c r="J24" s="72"/>
      <c r="K24" s="72"/>
      <c r="L24" s="72"/>
      <c r="M24" s="72"/>
      <c r="N24" s="72"/>
    </row>
    <row r="25" spans="1:17" ht="9.75" customHeight="1">
      <c r="D25" s="72"/>
      <c r="E25" s="72"/>
      <c r="F25" s="72"/>
      <c r="G25" s="72"/>
      <c r="H25" s="72"/>
      <c r="I25" s="72"/>
      <c r="J25" s="72"/>
      <c r="K25" s="72"/>
      <c r="M25" s="72"/>
    </row>
    <row r="26" spans="1:17" ht="12.75" customHeight="1">
      <c r="E26" s="72"/>
      <c r="F26" s="72"/>
      <c r="G26" s="72"/>
      <c r="I26" s="72"/>
      <c r="J26" s="72"/>
      <c r="K26" s="72"/>
      <c r="M26" s="72"/>
    </row>
    <row r="27" spans="1:17" ht="12.75" customHeight="1">
      <c r="E27" s="72"/>
      <c r="F27" s="72"/>
      <c r="G27" s="72"/>
      <c r="H27" s="72"/>
      <c r="I27" s="72"/>
      <c r="J27" s="72"/>
      <c r="M27" s="72"/>
    </row>
    <row r="28" spans="1:17" ht="12.75" customHeight="1">
      <c r="A28" s="72"/>
      <c r="E28" s="72"/>
      <c r="F28" s="72"/>
      <c r="G28" s="72"/>
      <c r="H28" s="72"/>
      <c r="I28" s="72"/>
      <c r="J28" s="72"/>
      <c r="L28" s="72"/>
    </row>
    <row r="29" spans="1:17" ht="12.75" customHeight="1">
      <c r="A29" s="72"/>
      <c r="F29" s="72"/>
      <c r="G29" s="72"/>
      <c r="H29" s="72"/>
      <c r="I29" s="72"/>
      <c r="K29" s="72"/>
      <c r="L29" s="72"/>
    </row>
    <row r="30" spans="1:17" ht="12.75" customHeight="1">
      <c r="J30" s="72"/>
      <c r="K30" s="72"/>
    </row>
    <row r="31" spans="1:17" ht="12.75" customHeight="1">
      <c r="A31" s="72"/>
      <c r="H31" s="72"/>
      <c r="I31" s="72"/>
    </row>
    <row r="32" spans="1:17" ht="12.75" customHeight="1">
      <c r="A32" s="72"/>
      <c r="B32" s="72"/>
      <c r="C32" s="72"/>
      <c r="F32" s="72"/>
      <c r="G32" s="72"/>
      <c r="H32" s="72"/>
    </row>
    <row r="33" spans="3:5" ht="12.75" customHeight="1">
      <c r="C33" s="72"/>
      <c r="D33" s="72"/>
      <c r="E33" s="72"/>
    </row>
  </sheetData>
  <sheetProtection formatCells="0" formatColumns="0" formatRows="0"/>
  <mergeCells count="12">
    <mergeCell ref="A2:I2"/>
    <mergeCell ref="F4:I4"/>
    <mergeCell ref="A5:I5"/>
    <mergeCell ref="B6:I6"/>
    <mergeCell ref="F7:F8"/>
    <mergeCell ref="G7:G8"/>
    <mergeCell ref="H7:H8"/>
    <mergeCell ref="I7:I8"/>
    <mergeCell ref="C7:D7"/>
    <mergeCell ref="A6:A8"/>
    <mergeCell ref="B7:B8"/>
    <mergeCell ref="E7:E8"/>
  </mergeCells>
  <phoneticPr fontId="26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Zeros="0" view="pageBreakPreview" zoomScaleNormal="100" zoomScaleSheetLayoutView="100" workbookViewId="0">
      <selection activeCell="C16" sqref="C16"/>
    </sheetView>
  </sheetViews>
  <sheetFormatPr defaultColWidth="9.1640625" defaultRowHeight="11.25"/>
  <cols>
    <col min="1" max="1" width="16.83203125" customWidth="1"/>
    <col min="2" max="3" width="15.5" customWidth="1"/>
    <col min="4" max="4" width="7.83203125" customWidth="1"/>
    <col min="5" max="5" width="9" customWidth="1"/>
    <col min="6" max="6" width="10.6640625" customWidth="1"/>
    <col min="7" max="7" width="10.5" customWidth="1"/>
    <col min="8" max="8" width="13.1640625" customWidth="1"/>
    <col min="9" max="9" width="15.5" customWidth="1"/>
    <col min="10" max="11" width="14.33203125" customWidth="1"/>
    <col min="12" max="12" width="11" customWidth="1"/>
    <col min="13" max="14" width="14.33203125" customWidth="1"/>
  </cols>
  <sheetData>
    <row r="1" spans="1:15" ht="12.75" customHeight="1">
      <c r="A1" s="115"/>
    </row>
    <row r="2" spans="1:15" ht="30.75" customHeight="1">
      <c r="A2" s="156" t="s">
        <v>43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5" ht="12.75" customHeight="1"/>
    <row r="4" spans="1:15" ht="17.25" customHeight="1">
      <c r="A4" s="72"/>
      <c r="B4" s="121"/>
      <c r="N4" s="127" t="s">
        <v>2</v>
      </c>
    </row>
    <row r="5" spans="1:15" ht="18" customHeight="1">
      <c r="A5" s="158" t="s">
        <v>44</v>
      </c>
      <c r="B5" s="139" t="s">
        <v>45</v>
      </c>
      <c r="C5" s="139"/>
      <c r="D5" s="139"/>
      <c r="E5" s="139"/>
      <c r="F5" s="139"/>
      <c r="G5" s="139"/>
      <c r="H5" s="139"/>
      <c r="I5" s="157" t="s">
        <v>46</v>
      </c>
      <c r="J5" s="139"/>
      <c r="K5" s="139"/>
      <c r="L5" s="139"/>
      <c r="M5" s="139"/>
      <c r="N5" s="139"/>
    </row>
    <row r="6" spans="1:15" ht="22.5" customHeight="1">
      <c r="A6" s="158"/>
      <c r="B6" s="140" t="s">
        <v>47</v>
      </c>
      <c r="C6" s="142" t="s">
        <v>48</v>
      </c>
      <c r="D6" s="140" t="s">
        <v>10</v>
      </c>
      <c r="E6" s="140" t="s">
        <v>11</v>
      </c>
      <c r="F6" s="140" t="s">
        <v>13</v>
      </c>
      <c r="G6" s="155" t="s">
        <v>12</v>
      </c>
      <c r="H6" s="142" t="s">
        <v>49</v>
      </c>
      <c r="I6" s="139" t="s">
        <v>47</v>
      </c>
      <c r="J6" s="139" t="s">
        <v>50</v>
      </c>
      <c r="K6" s="139"/>
      <c r="L6" s="139"/>
      <c r="M6" s="139"/>
      <c r="N6" s="153" t="s">
        <v>51</v>
      </c>
    </row>
    <row r="7" spans="1:15" ht="22.5" customHeight="1">
      <c r="A7" s="151"/>
      <c r="B7" s="141"/>
      <c r="C7" s="155"/>
      <c r="D7" s="141"/>
      <c r="E7" s="141"/>
      <c r="F7" s="141"/>
      <c r="G7" s="142"/>
      <c r="H7" s="155"/>
      <c r="I7" s="141"/>
      <c r="J7" s="79" t="s">
        <v>15</v>
      </c>
      <c r="K7" s="128" t="s">
        <v>52</v>
      </c>
      <c r="L7" s="128" t="s">
        <v>53</v>
      </c>
      <c r="M7" s="128" t="s">
        <v>54</v>
      </c>
      <c r="N7" s="155"/>
    </row>
    <row r="8" spans="1:15" ht="22.5" customHeight="1">
      <c r="A8" s="122" t="s">
        <v>47</v>
      </c>
      <c r="B8" s="80">
        <f>SUM(B9:B14)</f>
        <v>25124375.810000002</v>
      </c>
      <c r="C8" s="80">
        <f t="shared" ref="C8:N8" si="0">SUM(C9:C14)</f>
        <v>24874375.810000002</v>
      </c>
      <c r="D8" s="80">
        <f t="shared" si="0"/>
        <v>0</v>
      </c>
      <c r="E8" s="80">
        <f t="shared" si="0"/>
        <v>0</v>
      </c>
      <c r="F8" s="80">
        <f t="shared" si="0"/>
        <v>0</v>
      </c>
      <c r="G8" s="80">
        <f t="shared" si="0"/>
        <v>0</v>
      </c>
      <c r="H8" s="80">
        <f t="shared" si="0"/>
        <v>250000</v>
      </c>
      <c r="I8" s="80">
        <f t="shared" si="0"/>
        <v>25124375.810000002</v>
      </c>
      <c r="J8" s="80">
        <f t="shared" si="0"/>
        <v>10679746.399999999</v>
      </c>
      <c r="K8" s="80">
        <f t="shared" si="0"/>
        <v>7682448</v>
      </c>
      <c r="L8" s="80">
        <f t="shared" si="0"/>
        <v>143200</v>
      </c>
      <c r="M8" s="80">
        <f t="shared" si="0"/>
        <v>2854098.3999999994</v>
      </c>
      <c r="N8" s="80">
        <f t="shared" si="0"/>
        <v>14444629.41</v>
      </c>
      <c r="O8" s="72"/>
    </row>
    <row r="9" spans="1:15" ht="24.95" customHeight="1">
      <c r="A9" s="122" t="s">
        <v>55</v>
      </c>
      <c r="B9" s="123">
        <v>13396464.74</v>
      </c>
      <c r="C9" s="123">
        <v>13396464.74</v>
      </c>
      <c r="D9" s="123">
        <v>0</v>
      </c>
      <c r="E9" s="123">
        <v>0</v>
      </c>
      <c r="F9" s="123"/>
      <c r="G9" s="123"/>
      <c r="H9" s="123">
        <v>0</v>
      </c>
      <c r="I9" s="123">
        <v>13396464.74</v>
      </c>
      <c r="J9" s="123">
        <v>6578862.4000000004</v>
      </c>
      <c r="K9" s="123">
        <v>4727220</v>
      </c>
      <c r="L9" s="123">
        <v>86600</v>
      </c>
      <c r="M9" s="123">
        <v>1765042.4</v>
      </c>
      <c r="N9" s="123">
        <v>6817602.3399999999</v>
      </c>
    </row>
    <row r="10" spans="1:15" ht="24.95" customHeight="1">
      <c r="A10" s="122" t="s">
        <v>56</v>
      </c>
      <c r="B10" s="122">
        <v>1134767.44</v>
      </c>
      <c r="C10" s="122">
        <v>1134767.44</v>
      </c>
      <c r="D10" s="122">
        <v>0</v>
      </c>
      <c r="E10" s="122">
        <v>0</v>
      </c>
      <c r="F10" s="122"/>
      <c r="G10" s="122"/>
      <c r="H10" s="122">
        <v>0</v>
      </c>
      <c r="I10" s="122">
        <v>1134767.44</v>
      </c>
      <c r="J10" s="122">
        <v>977505.44</v>
      </c>
      <c r="K10" s="126">
        <v>713568</v>
      </c>
      <c r="L10" s="122">
        <v>12000</v>
      </c>
      <c r="M10" s="122">
        <v>251937.44</v>
      </c>
      <c r="N10" s="122">
        <v>157262</v>
      </c>
    </row>
    <row r="11" spans="1:15" ht="24.95" customHeight="1">
      <c r="A11" s="122" t="s">
        <v>57</v>
      </c>
      <c r="B11" s="122">
        <v>1011245.42</v>
      </c>
      <c r="C11" s="122">
        <v>1011245.42</v>
      </c>
      <c r="D11" s="122">
        <v>0</v>
      </c>
      <c r="E11" s="122">
        <v>0</v>
      </c>
      <c r="F11" s="122"/>
      <c r="G11" s="122"/>
      <c r="H11" s="122">
        <v>0</v>
      </c>
      <c r="I11" s="122">
        <v>1011245.42</v>
      </c>
      <c r="J11" s="122">
        <v>702138.92</v>
      </c>
      <c r="K11" s="126">
        <v>508176</v>
      </c>
      <c r="L11" s="122">
        <v>12000</v>
      </c>
      <c r="M11" s="122">
        <v>181962.92</v>
      </c>
      <c r="N11" s="122">
        <v>309106.5</v>
      </c>
      <c r="O11" s="72"/>
    </row>
    <row r="12" spans="1:15" ht="24.95" customHeight="1">
      <c r="A12" s="124" t="s">
        <v>58</v>
      </c>
      <c r="B12" s="123">
        <v>2918824.36</v>
      </c>
      <c r="C12" s="123">
        <v>2918824.36</v>
      </c>
      <c r="D12" s="123">
        <v>0</v>
      </c>
      <c r="E12" s="123">
        <v>0</v>
      </c>
      <c r="F12" s="123"/>
      <c r="G12" s="123"/>
      <c r="H12" s="123">
        <v>0</v>
      </c>
      <c r="I12" s="123">
        <v>2918824.36</v>
      </c>
      <c r="J12" s="123">
        <v>1636264.36</v>
      </c>
      <c r="K12" s="123">
        <v>1236060</v>
      </c>
      <c r="L12" s="123">
        <v>10800</v>
      </c>
      <c r="M12" s="123">
        <v>389404.36</v>
      </c>
      <c r="N12" s="123">
        <v>1282560</v>
      </c>
      <c r="O12" s="72"/>
    </row>
    <row r="13" spans="1:15" ht="24.95" customHeight="1">
      <c r="A13" s="125" t="s">
        <v>59</v>
      </c>
      <c r="B13" s="123">
        <v>6663073.8499999996</v>
      </c>
      <c r="C13" s="123">
        <v>6413073.8499999996</v>
      </c>
      <c r="D13" s="123">
        <v>0</v>
      </c>
      <c r="E13" s="123">
        <v>0</v>
      </c>
      <c r="F13" s="123"/>
      <c r="G13" s="123"/>
      <c r="H13" s="123">
        <v>250000</v>
      </c>
      <c r="I13" s="123">
        <v>6663073.8499999996</v>
      </c>
      <c r="J13" s="123">
        <v>784975.28</v>
      </c>
      <c r="K13" s="123">
        <v>497424</v>
      </c>
      <c r="L13" s="123">
        <v>21800</v>
      </c>
      <c r="M13" s="123">
        <v>265751.28000000003</v>
      </c>
      <c r="N13" s="123">
        <v>5878098.5700000003</v>
      </c>
      <c r="O13" s="72"/>
    </row>
    <row r="14" spans="1:15" ht="24.95" customHeight="1">
      <c r="A14" s="122"/>
      <c r="B14" s="122">
        <v>0</v>
      </c>
      <c r="C14" s="122"/>
      <c r="D14" s="122"/>
      <c r="E14" s="122"/>
      <c r="F14" s="122"/>
      <c r="G14" s="122"/>
      <c r="H14" s="122"/>
      <c r="I14" s="122">
        <v>0</v>
      </c>
      <c r="J14" s="122">
        <v>0</v>
      </c>
      <c r="K14" s="126"/>
      <c r="L14" s="126"/>
      <c r="M14" s="126"/>
      <c r="N14" s="122"/>
    </row>
    <row r="15" spans="1:15" ht="24.95" customHeight="1">
      <c r="A15" s="122"/>
      <c r="B15" s="122">
        <v>0</v>
      </c>
      <c r="C15" s="126"/>
      <c r="D15" s="126"/>
      <c r="E15" s="122"/>
      <c r="F15" s="122"/>
      <c r="G15" s="122"/>
      <c r="H15" s="126"/>
      <c r="I15" s="122">
        <v>0</v>
      </c>
      <c r="J15" s="122">
        <v>0</v>
      </c>
      <c r="K15" s="126"/>
      <c r="L15" s="126"/>
      <c r="M15" s="126"/>
      <c r="N15" s="122"/>
      <c r="O15" s="72"/>
    </row>
    <row r="16" spans="1:15" ht="24.95" customHeight="1">
      <c r="A16" s="126"/>
      <c r="B16" s="122">
        <v>0</v>
      </c>
      <c r="C16" s="126"/>
      <c r="D16" s="126"/>
      <c r="E16" s="126"/>
      <c r="F16" s="122"/>
      <c r="G16" s="122"/>
      <c r="H16" s="126"/>
      <c r="I16" s="122">
        <v>0</v>
      </c>
      <c r="J16" s="122">
        <v>0</v>
      </c>
      <c r="K16" s="126"/>
      <c r="L16" s="126"/>
      <c r="M16" s="122"/>
      <c r="N16" s="126"/>
      <c r="O16" s="72"/>
    </row>
    <row r="17" spans="1:15" ht="24.95" customHeight="1">
      <c r="A17" s="126"/>
      <c r="B17" s="122">
        <v>0</v>
      </c>
      <c r="C17" s="122"/>
      <c r="D17" s="122"/>
      <c r="E17" s="126"/>
      <c r="F17" s="122"/>
      <c r="G17" s="122"/>
      <c r="H17" s="126"/>
      <c r="I17" s="122">
        <v>0</v>
      </c>
      <c r="J17" s="122">
        <v>0</v>
      </c>
      <c r="K17" s="126"/>
      <c r="L17" s="126"/>
      <c r="M17" s="122"/>
      <c r="N17" s="126"/>
      <c r="O17" s="72"/>
    </row>
    <row r="18" spans="1:15" ht="24.95" customHeight="1">
      <c r="A18" s="126"/>
      <c r="B18" s="122">
        <v>0</v>
      </c>
      <c r="C18" s="126"/>
      <c r="D18" s="126"/>
      <c r="E18" s="126"/>
      <c r="F18" s="126"/>
      <c r="G18" s="126"/>
      <c r="H18" s="126"/>
      <c r="I18" s="122">
        <v>0</v>
      </c>
      <c r="J18" s="122">
        <v>0</v>
      </c>
      <c r="K18" s="126"/>
      <c r="L18" s="126"/>
      <c r="M18" s="122"/>
      <c r="N18" s="126"/>
    </row>
    <row r="19" spans="1:15" ht="24.95" customHeight="1">
      <c r="A19" s="126"/>
      <c r="B19" s="122">
        <v>0</v>
      </c>
      <c r="C19" s="126"/>
      <c r="D19" s="126"/>
      <c r="E19" s="126"/>
      <c r="F19" s="126"/>
      <c r="G19" s="126"/>
      <c r="H19" s="126"/>
      <c r="I19" s="122">
        <v>0</v>
      </c>
      <c r="J19" s="122">
        <v>0</v>
      </c>
      <c r="K19" s="126"/>
      <c r="L19" s="126"/>
      <c r="M19" s="126"/>
      <c r="N19" s="126"/>
    </row>
    <row r="20" spans="1:15" ht="24.95" customHeight="1">
      <c r="A20" s="126"/>
      <c r="B20" s="122">
        <v>0</v>
      </c>
      <c r="C20" s="126"/>
      <c r="D20" s="126"/>
      <c r="E20" s="126"/>
      <c r="F20" s="126"/>
      <c r="G20" s="126"/>
      <c r="H20" s="126"/>
      <c r="I20" s="122">
        <v>0</v>
      </c>
      <c r="J20" s="122">
        <v>0</v>
      </c>
      <c r="K20" s="126"/>
      <c r="L20" s="126"/>
      <c r="M20" s="126"/>
      <c r="N20" s="122"/>
    </row>
    <row r="21" spans="1:15" ht="24.95" customHeight="1">
      <c r="A21" s="126"/>
      <c r="B21" s="122">
        <v>0</v>
      </c>
      <c r="C21" s="126"/>
      <c r="D21" s="126"/>
      <c r="E21" s="126"/>
      <c r="F21" s="126"/>
      <c r="G21" s="126"/>
      <c r="H21" s="126"/>
      <c r="I21" s="122">
        <v>0</v>
      </c>
      <c r="J21" s="122">
        <v>0</v>
      </c>
      <c r="K21" s="126"/>
      <c r="L21" s="126"/>
      <c r="M21" s="126"/>
      <c r="N21" s="126"/>
    </row>
    <row r="22" spans="1:15" ht="24.95" customHeight="1">
      <c r="A22" s="126"/>
      <c r="B22" s="122">
        <v>0</v>
      </c>
      <c r="C22" s="126"/>
      <c r="D22" s="126"/>
      <c r="E22" s="126"/>
      <c r="F22" s="126"/>
      <c r="G22" s="126"/>
      <c r="H22" s="126"/>
      <c r="I22" s="122">
        <v>0</v>
      </c>
      <c r="J22" s="122">
        <v>0</v>
      </c>
      <c r="K22" s="126"/>
      <c r="L22" s="126"/>
      <c r="M22" s="126"/>
      <c r="N22" s="126"/>
    </row>
    <row r="23" spans="1:15" ht="24.95" customHeight="1">
      <c r="A23" s="126"/>
      <c r="B23" s="122">
        <v>0</v>
      </c>
      <c r="C23" s="126"/>
      <c r="D23" s="126"/>
      <c r="E23" s="126"/>
      <c r="F23" s="126"/>
      <c r="G23" s="126"/>
      <c r="H23" s="126"/>
      <c r="I23" s="122">
        <v>0</v>
      </c>
      <c r="J23" s="122">
        <v>0</v>
      </c>
      <c r="K23" s="126"/>
      <c r="L23" s="126"/>
      <c r="M23" s="126"/>
      <c r="N23" s="126"/>
    </row>
    <row r="24" spans="1:15" ht="24.95" customHeight="1"/>
    <row r="25" spans="1:15" ht="24.95" customHeight="1"/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</sheetData>
  <sheetProtection formatCells="0" formatColumns="0" formatRows="0"/>
  <mergeCells count="14"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</mergeCells>
  <phoneticPr fontId="26" type="noConversion"/>
  <pageMargins left="0.95902777777777803" right="0.55000000000000004" top="0.78888888888888897" bottom="0.78888888888888897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Zeros="0" workbookViewId="0">
      <selection activeCell="D14" sqref="D14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115"/>
    </row>
    <row r="2" spans="1:13" ht="18.75" customHeight="1">
      <c r="A2" s="144" t="s">
        <v>60</v>
      </c>
      <c r="B2" s="144"/>
      <c r="C2" s="144"/>
      <c r="D2" s="144"/>
      <c r="E2" s="76"/>
      <c r="F2" s="76"/>
      <c r="G2" s="76"/>
      <c r="H2" s="76"/>
      <c r="I2" s="76"/>
      <c r="J2" s="76"/>
      <c r="K2" s="76"/>
      <c r="L2" s="76"/>
      <c r="M2" s="76"/>
    </row>
    <row r="3" spans="1:13" ht="12.75" customHeight="1">
      <c r="A3" s="75"/>
      <c r="B3" s="75"/>
      <c r="C3" s="75"/>
      <c r="D3" s="75"/>
    </row>
    <row r="4" spans="1:13" ht="20.25" customHeight="1">
      <c r="A4" s="39" t="s">
        <v>1</v>
      </c>
      <c r="B4" s="77"/>
      <c r="C4" s="74"/>
      <c r="D4" s="116" t="s">
        <v>2</v>
      </c>
    </row>
    <row r="5" spans="1:13" ht="23.25" customHeight="1">
      <c r="A5" s="146" t="s">
        <v>3</v>
      </c>
      <c r="B5" s="147"/>
      <c r="C5" s="146" t="s">
        <v>4</v>
      </c>
      <c r="D5" s="148"/>
    </row>
    <row r="6" spans="1:13" ht="23.25" customHeight="1">
      <c r="A6" s="139" t="s">
        <v>61</v>
      </c>
      <c r="B6" s="139" t="s">
        <v>62</v>
      </c>
      <c r="C6" s="139" t="s">
        <v>63</v>
      </c>
      <c r="D6" s="139" t="s">
        <v>64</v>
      </c>
      <c r="E6" s="72"/>
    </row>
    <row r="7" spans="1:13" ht="23.25" customHeight="1">
      <c r="A7" s="139"/>
      <c r="B7" s="139"/>
      <c r="C7" s="139"/>
      <c r="D7" s="139"/>
    </row>
    <row r="8" spans="1:13" ht="23.25" customHeight="1">
      <c r="A8" s="139"/>
      <c r="B8" s="139"/>
      <c r="C8" s="139"/>
      <c r="D8" s="139"/>
      <c r="G8" s="72"/>
    </row>
    <row r="9" spans="1:13" ht="23.25" customHeight="1">
      <c r="A9" s="35" t="s">
        <v>17</v>
      </c>
      <c r="B9" s="80">
        <f>'表—部门收支总表（公   开）'!B9</f>
        <v>23137375.809999999</v>
      </c>
      <c r="C9" s="117" t="s">
        <v>18</v>
      </c>
      <c r="D9" s="80">
        <f>'表—部门收支总表（公   开）'!F9</f>
        <v>10679746.4</v>
      </c>
      <c r="E9" s="72"/>
      <c r="G9" s="72"/>
    </row>
    <row r="10" spans="1:13" ht="23.25" customHeight="1">
      <c r="A10" s="82"/>
      <c r="B10" s="85"/>
      <c r="C10" s="94" t="s">
        <v>20</v>
      </c>
      <c r="D10" s="80">
        <f>'表—部门收支总表（公   开）'!F10</f>
        <v>7682448</v>
      </c>
      <c r="E10" s="72"/>
      <c r="F10" s="72"/>
      <c r="H10" s="72"/>
    </row>
    <row r="11" spans="1:13" ht="23.25" customHeight="1">
      <c r="A11" s="82"/>
      <c r="B11" s="85"/>
      <c r="C11" s="94" t="s">
        <v>22</v>
      </c>
      <c r="D11" s="80">
        <f>'表—部门收支总表（公   开）'!F11</f>
        <v>143200</v>
      </c>
      <c r="E11" s="87"/>
      <c r="F11" s="72"/>
      <c r="G11" s="72"/>
      <c r="H11" s="72"/>
    </row>
    <row r="12" spans="1:13" ht="23.25" customHeight="1">
      <c r="A12" s="82"/>
      <c r="B12" s="85"/>
      <c r="C12" s="94" t="s">
        <v>24</v>
      </c>
      <c r="D12" s="80">
        <f>'表—部门收支总表（公   开）'!F12</f>
        <v>2854098.4</v>
      </c>
      <c r="E12" s="72"/>
      <c r="F12" s="72"/>
      <c r="G12" s="72"/>
    </row>
    <row r="13" spans="1:13" ht="23.25" customHeight="1">
      <c r="A13" s="82"/>
      <c r="B13" s="85"/>
      <c r="C13" s="117" t="s">
        <v>26</v>
      </c>
      <c r="D13" s="80">
        <f>'表—部门收支总表（公   开）'!F13</f>
        <v>12457629.41</v>
      </c>
      <c r="E13" s="72"/>
      <c r="F13" s="72"/>
      <c r="G13" s="72"/>
      <c r="H13" s="72"/>
    </row>
    <row r="14" spans="1:13" ht="23.25" customHeight="1">
      <c r="A14" s="82"/>
      <c r="B14" s="85"/>
      <c r="C14" s="94" t="s">
        <v>28</v>
      </c>
      <c r="D14" s="80">
        <f>'表—部门收支总表（公   开）'!F14</f>
        <v>12457629.41</v>
      </c>
      <c r="E14" s="87"/>
      <c r="F14" s="72"/>
      <c r="G14" s="72"/>
      <c r="H14" s="72"/>
    </row>
    <row r="15" spans="1:13" ht="23.25" customHeight="1">
      <c r="A15" s="82"/>
      <c r="B15" s="85"/>
      <c r="C15" s="94" t="s">
        <v>30</v>
      </c>
      <c r="D15" s="80">
        <f>'表—部门收支总表（公   开）'!F15</f>
        <v>0</v>
      </c>
      <c r="E15" s="72"/>
      <c r="F15" s="72"/>
      <c r="G15" s="72"/>
      <c r="H15" s="72"/>
      <c r="I15" s="72"/>
      <c r="J15" s="72"/>
      <c r="K15" s="72"/>
    </row>
    <row r="16" spans="1:13" ht="23.25" customHeight="1">
      <c r="A16" s="91"/>
      <c r="B16" s="85"/>
      <c r="C16" s="94" t="s">
        <v>32</v>
      </c>
      <c r="D16" s="80">
        <f>'表—部门收支总表（公   开）'!F16</f>
        <v>0</v>
      </c>
      <c r="E16" s="72"/>
      <c r="F16" s="72"/>
      <c r="G16" s="72"/>
      <c r="H16" s="72"/>
      <c r="I16" s="72"/>
      <c r="J16" s="72"/>
      <c r="K16" s="72"/>
    </row>
    <row r="17" spans="1:12" ht="23.25" customHeight="1">
      <c r="A17" s="91"/>
      <c r="B17" s="85"/>
      <c r="C17" s="94" t="s">
        <v>33</v>
      </c>
      <c r="D17" s="80">
        <f>'表—部门收支总表（公   开）'!F17</f>
        <v>0</v>
      </c>
      <c r="E17" s="72"/>
      <c r="F17" s="72"/>
      <c r="G17" s="72"/>
      <c r="H17" s="72"/>
      <c r="I17" s="72"/>
      <c r="J17" s="72"/>
      <c r="K17" s="72"/>
      <c r="L17" s="72"/>
    </row>
    <row r="18" spans="1:12" ht="23.25" customHeight="1">
      <c r="A18" s="82"/>
      <c r="B18" s="85"/>
      <c r="C18" s="94" t="s">
        <v>34</v>
      </c>
      <c r="D18" s="80">
        <f>'表—部门收支总表（公   开）'!F18</f>
        <v>0</v>
      </c>
      <c r="E18" s="72"/>
      <c r="F18" s="72"/>
      <c r="G18" s="72"/>
      <c r="H18" s="72"/>
      <c r="I18" s="72"/>
      <c r="J18" s="72"/>
      <c r="K18" s="72"/>
      <c r="L18" s="72"/>
    </row>
    <row r="19" spans="1:12" ht="23.25" customHeight="1">
      <c r="A19" s="82"/>
      <c r="B19" s="85"/>
      <c r="C19" s="94" t="s">
        <v>35</v>
      </c>
      <c r="D19" s="80">
        <f>'表—部门收支总表（公   开）'!F19</f>
        <v>0</v>
      </c>
      <c r="E19" s="72"/>
      <c r="F19" s="72"/>
      <c r="G19" s="72"/>
      <c r="H19" s="72"/>
      <c r="I19" s="72"/>
      <c r="J19" s="72"/>
      <c r="K19" s="72"/>
    </row>
    <row r="20" spans="1:12" ht="23.25" customHeight="1">
      <c r="A20" s="82"/>
      <c r="B20" s="118"/>
      <c r="C20" s="94" t="s">
        <v>36</v>
      </c>
      <c r="D20" s="80">
        <f>'表—部门收支总表（公   开）'!F20</f>
        <v>0</v>
      </c>
      <c r="E20" s="72"/>
      <c r="F20" s="72"/>
      <c r="G20" s="72"/>
      <c r="H20" s="72"/>
      <c r="I20" s="72"/>
      <c r="J20" s="72"/>
      <c r="K20" s="72"/>
    </row>
    <row r="21" spans="1:12" s="72" customFormat="1" ht="23.25" customHeight="1">
      <c r="A21" s="82"/>
      <c r="B21" s="119"/>
      <c r="C21" s="94"/>
      <c r="D21" s="119"/>
    </row>
    <row r="22" spans="1:12" ht="23.25" customHeight="1">
      <c r="A22" s="35" t="s">
        <v>37</v>
      </c>
      <c r="B22" s="80">
        <f>SUM(B9:B21)</f>
        <v>23137375.809999999</v>
      </c>
      <c r="C22" s="117" t="s">
        <v>38</v>
      </c>
      <c r="D22" s="120">
        <f>D9+D13</f>
        <v>23137375.810000002</v>
      </c>
      <c r="E22" s="72"/>
      <c r="F22" s="72"/>
      <c r="G22" s="72"/>
      <c r="H22" s="72"/>
      <c r="I22" s="72"/>
      <c r="J22" s="72"/>
    </row>
    <row r="23" spans="1:12" ht="9.75" customHeight="1">
      <c r="B23" s="72"/>
      <c r="D23" s="72"/>
      <c r="E23" s="72"/>
      <c r="F23" s="72"/>
      <c r="G23" s="72"/>
      <c r="H23" s="72"/>
      <c r="I23" s="72"/>
    </row>
    <row r="24" spans="1:12" ht="9.75" customHeight="1">
      <c r="B24" s="72"/>
      <c r="C24" s="72"/>
      <c r="D24" s="72"/>
      <c r="E24" s="72"/>
      <c r="F24" s="72"/>
      <c r="G24" s="72"/>
      <c r="H24" s="72"/>
      <c r="I24" s="72"/>
    </row>
    <row r="25" spans="1:12" ht="9.75" customHeight="1">
      <c r="B25" s="72"/>
      <c r="D25" s="72"/>
      <c r="E25" s="72"/>
      <c r="F25" s="72"/>
      <c r="H25" s="72"/>
    </row>
    <row r="26" spans="1:12" ht="12.75" customHeight="1">
      <c r="B26" s="72"/>
      <c r="E26" s="72"/>
      <c r="F26" s="72"/>
      <c r="H26" s="72"/>
    </row>
    <row r="27" spans="1:12" ht="12.75" customHeight="1">
      <c r="B27" s="72"/>
      <c r="E27" s="72"/>
      <c r="H27" s="72"/>
    </row>
    <row r="28" spans="1:12" ht="12.75" customHeight="1">
      <c r="B28" s="72"/>
      <c r="C28" s="72"/>
      <c r="E28" s="72"/>
      <c r="G28" s="72"/>
    </row>
    <row r="29" spans="1:12" ht="12.75" customHeight="1">
      <c r="C29" s="72"/>
      <c r="F29" s="72"/>
      <c r="G29" s="72"/>
    </row>
    <row r="30" spans="1:12" ht="12.75" customHeight="1">
      <c r="E30" s="72"/>
      <c r="F30" s="72"/>
    </row>
    <row r="31" spans="1:12" ht="12.75" customHeight="1">
      <c r="C31" s="72"/>
    </row>
    <row r="32" spans="1:12" ht="12.75" customHeight="1">
      <c r="C32" s="72"/>
    </row>
    <row r="33" spans="4:4" ht="12.75" customHeight="1">
      <c r="D33" s="72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26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view="pageBreakPreview" zoomScaleNormal="100" zoomScaleSheetLayoutView="100" workbookViewId="0">
      <selection activeCell="G13" sqref="G13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14.83203125" customWidth="1"/>
    <col min="5" max="5" width="30.1640625" customWidth="1"/>
    <col min="6" max="6" width="21.1640625" customWidth="1"/>
    <col min="7" max="7" width="15.6640625" customWidth="1"/>
    <col min="8" max="8" width="15" customWidth="1"/>
    <col min="9" max="9" width="14.1640625" customWidth="1"/>
    <col min="10" max="10" width="15.5" customWidth="1"/>
    <col min="11" max="11" width="16.6640625" customWidth="1"/>
  </cols>
  <sheetData>
    <row r="1" spans="1:12" ht="12.75" customHeight="1">
      <c r="A1" s="74"/>
      <c r="B1" s="75"/>
      <c r="C1" s="75"/>
      <c r="D1" s="75"/>
      <c r="F1" s="75"/>
      <c r="G1" s="75"/>
      <c r="H1" s="75"/>
      <c r="I1" s="75"/>
      <c r="J1" s="75"/>
      <c r="K1" s="75"/>
    </row>
    <row r="2" spans="1:12" ht="29.25" customHeight="1">
      <c r="A2" s="156" t="s">
        <v>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2" ht="15.75" customHeight="1">
      <c r="A3" s="97"/>
      <c r="B3" s="75"/>
      <c r="C3" s="75"/>
      <c r="D3" s="98"/>
      <c r="E3" s="99"/>
      <c r="F3" s="100"/>
      <c r="G3" s="101"/>
      <c r="H3" s="102"/>
      <c r="I3" s="102"/>
      <c r="J3" s="102"/>
      <c r="K3" s="114" t="s">
        <v>2</v>
      </c>
    </row>
    <row r="4" spans="1:12" ht="15.75" customHeight="1">
      <c r="A4" s="139" t="s">
        <v>66</v>
      </c>
      <c r="B4" s="139"/>
      <c r="C4" s="139"/>
      <c r="D4" s="140" t="s">
        <v>44</v>
      </c>
      <c r="E4" s="139" t="s">
        <v>67</v>
      </c>
      <c r="F4" s="139" t="s">
        <v>68</v>
      </c>
      <c r="G4" s="139"/>
      <c r="H4" s="139"/>
      <c r="I4" s="139"/>
      <c r="J4" s="139"/>
      <c r="K4" s="139"/>
    </row>
    <row r="5" spans="1:12" ht="15.75" customHeight="1">
      <c r="A5" s="159" t="s">
        <v>69</v>
      </c>
      <c r="B5" s="159" t="s">
        <v>70</v>
      </c>
      <c r="C5" s="159" t="s">
        <v>71</v>
      </c>
      <c r="D5" s="139"/>
      <c r="E5" s="139"/>
      <c r="F5" s="160" t="s">
        <v>8</v>
      </c>
      <c r="G5" s="153" t="s">
        <v>50</v>
      </c>
      <c r="H5" s="153"/>
      <c r="I5" s="153"/>
      <c r="J5" s="153"/>
      <c r="K5" s="153" t="s">
        <v>72</v>
      </c>
    </row>
    <row r="6" spans="1:12" ht="15.75" customHeight="1">
      <c r="A6" s="159"/>
      <c r="B6" s="159"/>
      <c r="C6" s="159"/>
      <c r="D6" s="139"/>
      <c r="E6" s="139"/>
      <c r="F6" s="160"/>
      <c r="G6" s="153" t="s">
        <v>73</v>
      </c>
      <c r="H6" s="162" t="s">
        <v>74</v>
      </c>
      <c r="I6" s="162" t="s">
        <v>75</v>
      </c>
      <c r="J6" s="162" t="s">
        <v>54</v>
      </c>
      <c r="K6" s="153"/>
    </row>
    <row r="7" spans="1:12" ht="15.75" customHeight="1">
      <c r="A7" s="103" t="s">
        <v>76</v>
      </c>
      <c r="B7" s="103" t="s">
        <v>76</v>
      </c>
      <c r="C7" s="103" t="s">
        <v>76</v>
      </c>
      <c r="D7" s="141"/>
      <c r="E7" s="141"/>
      <c r="F7" s="161"/>
      <c r="G7" s="143"/>
      <c r="H7" s="163"/>
      <c r="I7" s="163"/>
      <c r="J7" s="163"/>
      <c r="K7" s="143"/>
    </row>
    <row r="8" spans="1:12" ht="39.950000000000003" customHeight="1">
      <c r="A8" s="104"/>
      <c r="B8" s="104"/>
      <c r="C8" s="105"/>
      <c r="D8" s="105" t="s">
        <v>55</v>
      </c>
      <c r="E8" s="106"/>
      <c r="F8" s="80">
        <f t="shared" ref="F8:K8" si="0">SUM(F9:F30)</f>
        <v>23137375.810000002</v>
      </c>
      <c r="G8" s="80">
        <f t="shared" si="0"/>
        <v>10679746.4</v>
      </c>
      <c r="H8" s="80">
        <f t="shared" si="0"/>
        <v>7682448</v>
      </c>
      <c r="I8" s="80">
        <f t="shared" si="0"/>
        <v>143200</v>
      </c>
      <c r="J8" s="80">
        <f t="shared" si="0"/>
        <v>2854098.4</v>
      </c>
      <c r="K8" s="80">
        <f t="shared" si="0"/>
        <v>12457629.41</v>
      </c>
      <c r="L8" s="72"/>
    </row>
    <row r="9" spans="1:12" ht="39.950000000000003" customHeight="1">
      <c r="A9" s="107" t="s">
        <v>77</v>
      </c>
      <c r="B9" s="108" t="s">
        <v>78</v>
      </c>
      <c r="C9" s="108" t="s">
        <v>79</v>
      </c>
      <c r="D9" s="105" t="s">
        <v>55</v>
      </c>
      <c r="E9" s="95" t="s">
        <v>80</v>
      </c>
      <c r="F9" s="109">
        <f>G9+K9</f>
        <v>11069568.4</v>
      </c>
      <c r="G9" s="110">
        <f>SUM(H9:J9)</f>
        <v>10679746.4</v>
      </c>
      <c r="H9" s="111">
        <f>'表—部门收支总表（公   开）'!F10</f>
        <v>7682448</v>
      </c>
      <c r="I9" s="111">
        <f>'表—部门收支总表（公   开）'!F11</f>
        <v>143200</v>
      </c>
      <c r="J9" s="111">
        <f>'表—部门收支总表（公   开）'!F12</f>
        <v>2854098.4</v>
      </c>
      <c r="K9" s="109">
        <v>389822</v>
      </c>
      <c r="L9" s="72"/>
    </row>
    <row r="10" spans="1:12" ht="39.950000000000003" customHeight="1">
      <c r="A10" s="108" t="s">
        <v>77</v>
      </c>
      <c r="B10" s="108" t="s">
        <v>78</v>
      </c>
      <c r="C10" s="108" t="s">
        <v>81</v>
      </c>
      <c r="D10" s="105" t="s">
        <v>55</v>
      </c>
      <c r="E10" s="95" t="s">
        <v>82</v>
      </c>
      <c r="F10" s="109">
        <f>G10+K10</f>
        <v>1650000</v>
      </c>
      <c r="G10" s="110">
        <f>SUM(H10:J10)</f>
        <v>0</v>
      </c>
      <c r="H10" s="109"/>
      <c r="I10" s="109"/>
      <c r="J10" s="109"/>
      <c r="K10" s="109">
        <v>1650000</v>
      </c>
      <c r="L10" s="72"/>
    </row>
    <row r="11" spans="1:12" ht="39.950000000000003" customHeight="1">
      <c r="A11" s="108" t="s">
        <v>77</v>
      </c>
      <c r="B11" s="108" t="s">
        <v>78</v>
      </c>
      <c r="C11" s="108" t="s">
        <v>83</v>
      </c>
      <c r="D11" s="105" t="s">
        <v>55</v>
      </c>
      <c r="E11" s="95" t="s">
        <v>84</v>
      </c>
      <c r="F11" s="109">
        <f>G11+K11</f>
        <v>150000</v>
      </c>
      <c r="G11" s="110">
        <f>SUM(H11:J11)</f>
        <v>0</v>
      </c>
      <c r="H11" s="109"/>
      <c r="I11" s="109"/>
      <c r="J11" s="109"/>
      <c r="K11" s="109">
        <v>150000</v>
      </c>
      <c r="L11" s="72"/>
    </row>
    <row r="12" spans="1:12" ht="39.950000000000003" customHeight="1">
      <c r="A12" s="108" t="s">
        <v>77</v>
      </c>
      <c r="B12" s="108" t="s">
        <v>78</v>
      </c>
      <c r="C12" s="108" t="s">
        <v>85</v>
      </c>
      <c r="D12" s="105" t="s">
        <v>55</v>
      </c>
      <c r="E12" s="95" t="s">
        <v>86</v>
      </c>
      <c r="F12" s="109">
        <f>G12+K12</f>
        <v>2670000</v>
      </c>
      <c r="G12" s="110">
        <f>SUM(H12:J12)</f>
        <v>0</v>
      </c>
      <c r="H12" s="109"/>
      <c r="I12" s="109"/>
      <c r="J12" s="109"/>
      <c r="K12" s="109">
        <v>2670000</v>
      </c>
      <c r="L12" s="72"/>
    </row>
    <row r="13" spans="1:12" ht="39.950000000000003" customHeight="1">
      <c r="A13" s="108" t="s">
        <v>77</v>
      </c>
      <c r="B13" s="108" t="s">
        <v>78</v>
      </c>
      <c r="C13" s="108" t="s">
        <v>87</v>
      </c>
      <c r="D13" s="105" t="s">
        <v>55</v>
      </c>
      <c r="E13" s="95" t="s">
        <v>88</v>
      </c>
      <c r="F13" s="109">
        <f>G13+K13</f>
        <v>6507807.4100000001</v>
      </c>
      <c r="G13" s="110">
        <f>SUM(H13:J13)</f>
        <v>0</v>
      </c>
      <c r="H13" s="109"/>
      <c r="I13" s="109"/>
      <c r="J13" s="109"/>
      <c r="K13" s="109">
        <f>7707807.41-1200000</f>
        <v>6507807.4100000001</v>
      </c>
      <c r="L13" s="72"/>
    </row>
    <row r="14" spans="1:12" ht="39.950000000000003" customHeight="1">
      <c r="A14" s="108" t="s">
        <v>77</v>
      </c>
      <c r="B14" s="108" t="s">
        <v>78</v>
      </c>
      <c r="C14" s="108" t="s">
        <v>89</v>
      </c>
      <c r="D14" s="105" t="s">
        <v>55</v>
      </c>
      <c r="E14" s="95" t="s">
        <v>90</v>
      </c>
      <c r="F14" s="109">
        <v>1090000</v>
      </c>
      <c r="G14" s="110">
        <v>0</v>
      </c>
      <c r="H14" s="109"/>
      <c r="I14" s="109"/>
      <c r="J14" s="109"/>
      <c r="K14" s="109">
        <v>1090000</v>
      </c>
      <c r="L14" s="72"/>
    </row>
    <row r="15" spans="1:12" ht="39.950000000000003" customHeight="1">
      <c r="A15" s="95"/>
      <c r="B15" s="95"/>
      <c r="C15" s="95"/>
      <c r="D15" s="95"/>
      <c r="E15" s="95"/>
      <c r="F15" s="112"/>
      <c r="G15" s="113">
        <f>SUM(H15:J15)</f>
        <v>0</v>
      </c>
      <c r="H15" s="95"/>
      <c r="I15" s="95"/>
      <c r="J15" s="95"/>
      <c r="K15" s="95"/>
      <c r="L15" s="72"/>
    </row>
    <row r="16" spans="1:12" ht="39.950000000000003" customHeight="1">
      <c r="A16" s="95"/>
      <c r="B16" s="95"/>
      <c r="C16" s="95"/>
      <c r="D16" s="95"/>
      <c r="E16" s="95"/>
      <c r="F16" s="112">
        <f>G16+K16</f>
        <v>0</v>
      </c>
      <c r="G16" s="113">
        <f>SUM(H16:J16)</f>
        <v>0</v>
      </c>
      <c r="H16" s="95"/>
      <c r="I16" s="95"/>
      <c r="J16" s="95"/>
      <c r="K16" s="95"/>
      <c r="L16" s="72"/>
    </row>
    <row r="17" spans="1:11" ht="39.950000000000003" customHeight="1">
      <c r="A17" s="72"/>
    </row>
    <row r="18" spans="1:11" ht="39.950000000000003" customHeight="1">
      <c r="A18" s="72"/>
    </row>
    <row r="19" spans="1:11" ht="39.950000000000003" customHeight="1">
      <c r="A19" s="72"/>
    </row>
    <row r="20" spans="1:11" ht="39.950000000000003" customHeight="1">
      <c r="A20" s="72"/>
    </row>
    <row r="21" spans="1:11" ht="39.950000000000003" customHeight="1">
      <c r="A21" s="72"/>
    </row>
    <row r="22" spans="1:11" ht="39.950000000000003" customHeight="1">
      <c r="A22" s="72"/>
    </row>
    <row r="23" spans="1:11" ht="39.950000000000003" customHeight="1">
      <c r="A23" s="72"/>
    </row>
    <row r="24" spans="1:11" ht="39.950000000000003" customHeight="1">
      <c r="A24" s="72"/>
    </row>
    <row r="25" spans="1:11" ht="39.950000000000003" customHeight="1">
      <c r="A25" s="72"/>
    </row>
    <row r="26" spans="1:11" ht="39.950000000000003" customHeight="1">
      <c r="A26" s="72"/>
    </row>
    <row r="27" spans="1:11" ht="39.950000000000003" customHeight="1">
      <c r="A27" s="72"/>
    </row>
    <row r="28" spans="1:11" ht="39.950000000000003" customHeight="1">
      <c r="A28" s="72"/>
    </row>
    <row r="29" spans="1:11" ht="39.950000000000003" customHeight="1"/>
    <row r="30" spans="1:11" ht="39.950000000000003" customHeight="1"/>
    <row r="31" spans="1:11" ht="39.950000000000003" customHeight="1"/>
    <row r="32" spans="1:11" ht="39.950000000000003" customHeight="1">
      <c r="F32" s="72"/>
      <c r="G32" s="72"/>
      <c r="J32" s="72"/>
      <c r="K32" s="72"/>
    </row>
    <row r="33" spans="6:11" ht="39.950000000000003" customHeight="1">
      <c r="G33" s="72"/>
      <c r="K33" s="72"/>
    </row>
    <row r="34" spans="6:11" ht="39.950000000000003" customHeight="1">
      <c r="J34" s="72"/>
      <c r="K34" s="72"/>
    </row>
    <row r="35" spans="6:11" ht="39.950000000000003" customHeight="1">
      <c r="F35" s="72"/>
      <c r="J35" s="72"/>
      <c r="K35" s="72"/>
    </row>
    <row r="36" spans="6:11" ht="39.950000000000003" customHeight="1">
      <c r="F36" s="72"/>
    </row>
    <row r="37" spans="6:11" ht="39.950000000000003" customHeight="1">
      <c r="F37" s="72"/>
    </row>
    <row r="38" spans="6:11" ht="9.75" customHeight="1">
      <c r="F38" s="72"/>
    </row>
    <row r="39" spans="6:11" ht="9.75" customHeight="1">
      <c r="F39" s="72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K5:K7"/>
    <mergeCell ref="G6:G7"/>
    <mergeCell ref="H6:H7"/>
    <mergeCell ref="I6:I7"/>
    <mergeCell ref="J6:J7"/>
    <mergeCell ref="B5:B6"/>
    <mergeCell ref="C5:C6"/>
    <mergeCell ref="D4:D7"/>
    <mergeCell ref="E4:E7"/>
    <mergeCell ref="F5:F7"/>
  </mergeCells>
  <phoneticPr fontId="26" type="noConversion"/>
  <pageMargins left="0.93888888888888899" right="0.75" top="0.78888888888888897" bottom="0.78888888888888897" header="0.5" footer="0.5"/>
  <pageSetup paperSize="9" scale="95" orientation="landscape" r:id="rId1"/>
  <headerFooter alignWithMargins="0"/>
  <rowBreaks count="1" manualBreakCount="1">
    <brk id="16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Zeros="0" workbookViewId="0">
      <selection activeCell="B16" sqref="B16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74"/>
      <c r="B1" s="75"/>
      <c r="C1" s="75"/>
      <c r="D1" s="75"/>
    </row>
    <row r="2" spans="1:13" ht="18.75" customHeight="1">
      <c r="A2" s="144" t="s">
        <v>91</v>
      </c>
      <c r="B2" s="144"/>
      <c r="C2" s="144"/>
      <c r="D2" s="144"/>
      <c r="E2" s="76"/>
      <c r="F2" s="76"/>
      <c r="G2" s="76"/>
      <c r="H2" s="76"/>
      <c r="I2" s="76"/>
      <c r="J2" s="76"/>
      <c r="K2" s="76"/>
      <c r="L2" s="76"/>
      <c r="M2" s="76"/>
    </row>
    <row r="3" spans="1:13" ht="12.75" customHeight="1">
      <c r="A3" s="75"/>
      <c r="B3" s="75"/>
      <c r="C3" s="75"/>
      <c r="D3" s="75"/>
    </row>
    <row r="4" spans="1:13" ht="20.25" customHeight="1">
      <c r="A4" s="39" t="s">
        <v>1</v>
      </c>
      <c r="B4" s="77"/>
      <c r="C4" s="74"/>
      <c r="D4" s="78" t="s">
        <v>2</v>
      </c>
    </row>
    <row r="5" spans="1:13" ht="20.25" customHeight="1">
      <c r="A5" s="146" t="s">
        <v>3</v>
      </c>
      <c r="B5" s="147"/>
      <c r="C5" s="146" t="s">
        <v>4</v>
      </c>
      <c r="D5" s="148"/>
    </row>
    <row r="6" spans="1:13" ht="20.25" customHeight="1">
      <c r="A6" s="139" t="s">
        <v>61</v>
      </c>
      <c r="B6" s="139" t="s">
        <v>62</v>
      </c>
      <c r="C6" s="139" t="s">
        <v>63</v>
      </c>
      <c r="D6" s="139" t="s">
        <v>92</v>
      </c>
      <c r="E6" s="72"/>
    </row>
    <row r="7" spans="1:13" ht="10.5" customHeight="1">
      <c r="A7" s="139"/>
      <c r="B7" s="139"/>
      <c r="C7" s="139"/>
      <c r="D7" s="139"/>
    </row>
    <row r="8" spans="1:13" ht="36.75" hidden="1" customHeight="1">
      <c r="A8" s="139"/>
      <c r="B8" s="139"/>
      <c r="C8" s="139"/>
      <c r="D8" s="139"/>
      <c r="G8" s="72"/>
    </row>
    <row r="9" spans="1:13" ht="22.5" customHeight="1">
      <c r="A9" s="35" t="s">
        <v>93</v>
      </c>
      <c r="B9" s="80">
        <f>'表—部门收支总表（公   开）'!B12</f>
        <v>0</v>
      </c>
      <c r="C9" s="81" t="s">
        <v>18</v>
      </c>
      <c r="D9" s="80">
        <f>SUM(D10:D12)</f>
        <v>0</v>
      </c>
      <c r="E9" s="72"/>
      <c r="G9" s="72"/>
    </row>
    <row r="10" spans="1:13" ht="21.75" customHeight="1">
      <c r="A10" s="82"/>
      <c r="B10" s="83"/>
      <c r="C10" s="84" t="s">
        <v>20</v>
      </c>
      <c r="D10" s="80">
        <f>'表—部门收支总表（公   开）'!G10</f>
        <v>0</v>
      </c>
      <c r="E10" s="72"/>
      <c r="F10" s="72"/>
      <c r="H10" s="72"/>
    </row>
    <row r="11" spans="1:13" ht="21.75" customHeight="1">
      <c r="A11" s="82"/>
      <c r="B11" s="85"/>
      <c r="C11" s="86" t="s">
        <v>22</v>
      </c>
      <c r="D11" s="80">
        <f>'表—部门收支总表（公   开）'!G11</f>
        <v>0</v>
      </c>
      <c r="E11" s="87"/>
      <c r="F11" s="72"/>
      <c r="G11" s="72"/>
      <c r="H11" s="72"/>
    </row>
    <row r="12" spans="1:13" ht="21.75" customHeight="1">
      <c r="A12" s="82"/>
      <c r="B12" s="88"/>
      <c r="C12" s="84" t="s">
        <v>24</v>
      </c>
      <c r="D12" s="80">
        <f>'表—部门收支总表（公   开）'!G12</f>
        <v>0</v>
      </c>
      <c r="E12" s="72"/>
      <c r="F12" s="72"/>
      <c r="G12" s="72"/>
    </row>
    <row r="13" spans="1:13" ht="21.75" customHeight="1">
      <c r="A13" s="82"/>
      <c r="B13" s="85"/>
      <c r="C13" s="89" t="s">
        <v>26</v>
      </c>
      <c r="D13" s="80">
        <f>SUM(D14:D20)</f>
        <v>0</v>
      </c>
      <c r="E13" s="72"/>
      <c r="F13" s="72"/>
      <c r="G13" s="72"/>
      <c r="H13" s="72"/>
    </row>
    <row r="14" spans="1:13" ht="21.75" customHeight="1">
      <c r="A14" s="82"/>
      <c r="B14" s="90"/>
      <c r="C14" s="84" t="s">
        <v>28</v>
      </c>
      <c r="D14" s="80">
        <f>'表—部门收支总表（公   开）'!G14</f>
        <v>0</v>
      </c>
      <c r="E14" s="87"/>
      <c r="F14" s="72"/>
      <c r="G14" s="72"/>
      <c r="H14" s="72"/>
    </row>
    <row r="15" spans="1:13" ht="21.75" customHeight="1">
      <c r="A15" s="82"/>
      <c r="B15" s="90"/>
      <c r="C15" s="86" t="s">
        <v>30</v>
      </c>
      <c r="D15" s="80">
        <f>'表—部门收支总表（公   开）'!G15</f>
        <v>0</v>
      </c>
      <c r="E15" s="72"/>
      <c r="F15" s="72"/>
      <c r="G15" s="72"/>
      <c r="H15" s="72"/>
      <c r="I15" s="72"/>
      <c r="J15" s="72"/>
      <c r="K15" s="72"/>
    </row>
    <row r="16" spans="1:13" ht="21.75" customHeight="1">
      <c r="A16" s="91"/>
      <c r="B16" s="85"/>
      <c r="C16" s="86" t="s">
        <v>32</v>
      </c>
      <c r="D16" s="80">
        <f>'表—部门收支总表（公   开）'!G16</f>
        <v>0</v>
      </c>
      <c r="E16" s="72"/>
      <c r="F16" s="72"/>
      <c r="G16" s="72"/>
      <c r="H16" s="72"/>
      <c r="I16" s="72"/>
      <c r="J16" s="72"/>
      <c r="K16" s="72"/>
    </row>
    <row r="17" spans="1:12" ht="21.75" customHeight="1">
      <c r="A17" s="91"/>
      <c r="B17" s="88"/>
      <c r="C17" s="84" t="s">
        <v>33</v>
      </c>
      <c r="D17" s="80">
        <f>'表—部门收支总表（公   开）'!G17</f>
        <v>0</v>
      </c>
      <c r="E17" s="72"/>
      <c r="F17" s="72"/>
      <c r="G17" s="72"/>
      <c r="H17" s="72"/>
      <c r="I17" s="72"/>
      <c r="J17" s="72"/>
      <c r="K17" s="72"/>
      <c r="L17" s="72"/>
    </row>
    <row r="18" spans="1:12" ht="21.75" customHeight="1">
      <c r="A18" s="91"/>
      <c r="B18" s="85"/>
      <c r="C18" s="84" t="s">
        <v>34</v>
      </c>
      <c r="D18" s="80">
        <f>'表—部门收支总表（公   开）'!G18</f>
        <v>0</v>
      </c>
      <c r="E18" s="72"/>
      <c r="F18" s="72"/>
      <c r="G18" s="72"/>
      <c r="H18" s="72"/>
      <c r="I18" s="72"/>
      <c r="J18" s="72"/>
      <c r="K18" s="72"/>
      <c r="L18" s="72"/>
    </row>
    <row r="19" spans="1:12" ht="21.75" customHeight="1">
      <c r="A19" s="91"/>
      <c r="B19" s="85"/>
      <c r="C19" s="84" t="s">
        <v>35</v>
      </c>
      <c r="D19" s="80">
        <f>'表—部门收支总表（公   开）'!G19</f>
        <v>0</v>
      </c>
      <c r="E19" s="72"/>
      <c r="F19" s="72"/>
      <c r="G19" s="72"/>
      <c r="H19" s="72"/>
      <c r="I19" s="72"/>
      <c r="J19" s="72"/>
      <c r="K19" s="72"/>
    </row>
    <row r="20" spans="1:12" ht="21.75" customHeight="1">
      <c r="A20" s="82"/>
      <c r="B20" s="92"/>
      <c r="C20" s="84" t="s">
        <v>36</v>
      </c>
      <c r="D20" s="80">
        <f>'表—部门收支总表（公   开）'!G20</f>
        <v>0</v>
      </c>
      <c r="E20" s="72"/>
      <c r="F20" s="72"/>
      <c r="G20" s="72"/>
      <c r="H20" s="72"/>
      <c r="I20" s="72"/>
      <c r="J20" s="72"/>
      <c r="K20" s="72"/>
    </row>
    <row r="21" spans="1:12" s="72" customFormat="1" ht="21.75" customHeight="1">
      <c r="A21" s="82"/>
      <c r="B21" s="93"/>
      <c r="C21" s="94"/>
      <c r="D21" s="95"/>
    </row>
    <row r="22" spans="1:12" ht="21.75" customHeight="1">
      <c r="A22" s="35" t="s">
        <v>37</v>
      </c>
      <c r="B22" s="80">
        <f>SUM(B9:B21)</f>
        <v>0</v>
      </c>
      <c r="C22" s="81" t="s">
        <v>38</v>
      </c>
      <c r="D22" s="80">
        <f>D9+D13</f>
        <v>0</v>
      </c>
      <c r="E22" s="72"/>
      <c r="F22" s="72"/>
      <c r="G22" s="72"/>
      <c r="H22" s="72"/>
      <c r="I22" s="72"/>
      <c r="J22" s="72"/>
    </row>
    <row r="23" spans="1:12" ht="23.25" customHeight="1">
      <c r="A23" s="96" t="s">
        <v>94</v>
      </c>
      <c r="B23" s="72"/>
      <c r="D23" s="72"/>
      <c r="E23" s="72"/>
      <c r="F23" s="72"/>
      <c r="G23" s="72"/>
      <c r="H23" s="72"/>
      <c r="I23" s="72"/>
    </row>
    <row r="24" spans="1:12" ht="9.75" customHeight="1">
      <c r="B24" s="72"/>
      <c r="C24" s="72"/>
      <c r="E24" s="72"/>
      <c r="F24" s="72"/>
      <c r="G24" s="72"/>
      <c r="H24" s="72"/>
      <c r="I24" s="72"/>
    </row>
    <row r="25" spans="1:12" ht="9.75" customHeight="1">
      <c r="B25" s="72"/>
      <c r="D25" s="72"/>
      <c r="E25" s="72"/>
      <c r="F25" s="72"/>
      <c r="H25" s="72"/>
    </row>
    <row r="26" spans="1:12" ht="12.75" customHeight="1">
      <c r="B26" s="72"/>
      <c r="D26" s="72"/>
      <c r="E26" s="72"/>
      <c r="F26" s="72"/>
      <c r="H26" s="72"/>
    </row>
    <row r="27" spans="1:12" ht="12.75" customHeight="1">
      <c r="B27" s="72"/>
      <c r="D27" s="72"/>
      <c r="E27" s="72"/>
      <c r="H27" s="72"/>
    </row>
    <row r="28" spans="1:12" ht="12.75" customHeight="1">
      <c r="B28" s="72"/>
      <c r="C28" s="72"/>
      <c r="D28" s="72"/>
      <c r="E28" s="72"/>
      <c r="G28" s="72"/>
    </row>
    <row r="29" spans="1:12" ht="12.75" customHeight="1">
      <c r="C29" s="72"/>
      <c r="F29" s="72"/>
      <c r="G29" s="72"/>
    </row>
    <row r="30" spans="1:12" ht="12.75" customHeight="1">
      <c r="E30" s="72"/>
      <c r="F30" s="72"/>
    </row>
    <row r="31" spans="1:12" ht="12.75" customHeight="1">
      <c r="C31" s="72"/>
    </row>
    <row r="32" spans="1:12" ht="12.75" customHeight="1">
      <c r="C32" s="72"/>
    </row>
    <row r="33" spans="4:4" ht="12.75" customHeight="1">
      <c r="D33" s="72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26" type="noConversion"/>
  <pageMargins left="1.01875" right="0.38888888888888901" top="0.60902777777777795" bottom="0.60902777777777795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showGridLines="0" showZeros="0" workbookViewId="0">
      <selection activeCell="J10" sqref="J10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39" customHeight="1">
      <c r="A1" s="168" t="s">
        <v>95</v>
      </c>
      <c r="B1" s="168"/>
      <c r="C1" s="168"/>
      <c r="D1" s="168"/>
      <c r="E1" s="168"/>
      <c r="F1" s="168"/>
      <c r="G1" s="168"/>
      <c r="H1" s="168"/>
      <c r="I1" s="168"/>
    </row>
    <row r="2" spans="1:10" ht="16.5" customHeight="1">
      <c r="A2" s="39"/>
      <c r="B2" s="39"/>
      <c r="C2" s="39"/>
      <c r="D2" s="40"/>
      <c r="E2" s="41"/>
      <c r="F2" s="42"/>
      <c r="G2" s="42"/>
      <c r="H2" s="40"/>
      <c r="I2" s="71" t="s">
        <v>2</v>
      </c>
    </row>
    <row r="3" spans="1:10" ht="18.75" customHeight="1">
      <c r="A3" s="169" t="s">
        <v>66</v>
      </c>
      <c r="B3" s="170"/>
      <c r="C3" s="171"/>
      <c r="D3" s="177" t="s">
        <v>96</v>
      </c>
      <c r="E3" s="172" t="s">
        <v>97</v>
      </c>
      <c r="F3" s="172"/>
      <c r="G3" s="172"/>
      <c r="H3" s="172"/>
      <c r="I3" s="172"/>
    </row>
    <row r="4" spans="1:10" ht="18.75" customHeight="1">
      <c r="A4" s="174" t="s">
        <v>69</v>
      </c>
      <c r="B4" s="174" t="s">
        <v>70</v>
      </c>
      <c r="C4" s="175"/>
      <c r="D4" s="177"/>
      <c r="E4" s="173" t="s">
        <v>47</v>
      </c>
      <c r="F4" s="173" t="s">
        <v>98</v>
      </c>
      <c r="G4" s="173"/>
      <c r="H4" s="164" t="s">
        <v>99</v>
      </c>
      <c r="I4" s="166" t="s">
        <v>100</v>
      </c>
    </row>
    <row r="5" spans="1:10" ht="63.95" customHeight="1">
      <c r="A5" s="175"/>
      <c r="B5" s="175"/>
      <c r="C5" s="176"/>
      <c r="D5" s="177"/>
      <c r="E5" s="178"/>
      <c r="F5" s="45" t="s">
        <v>15</v>
      </c>
      <c r="G5" s="45" t="s">
        <v>101</v>
      </c>
      <c r="H5" s="165"/>
      <c r="I5" s="167"/>
    </row>
    <row r="6" spans="1:10" ht="20.100000000000001" customHeight="1">
      <c r="A6" s="46"/>
      <c r="B6" s="43"/>
      <c r="C6" s="44"/>
      <c r="D6" s="47" t="s">
        <v>8</v>
      </c>
      <c r="E6" s="48">
        <f>E7+E41+E76+E111+E146</f>
        <v>10679746.399999999</v>
      </c>
      <c r="F6" s="48">
        <f>F7+F41+F76+F111+F146</f>
        <v>10679746.399999999</v>
      </c>
      <c r="G6" s="48">
        <f>G7+G41+G76+G111+G146</f>
        <v>10679746.399999999</v>
      </c>
      <c r="H6" s="48">
        <f>H7+H41+H76+H111+H146</f>
        <v>0</v>
      </c>
      <c r="I6" s="48">
        <f>I7+I41+I76+I111+I146</f>
        <v>0</v>
      </c>
    </row>
    <row r="7" spans="1:10" ht="26.25" customHeight="1">
      <c r="A7" s="49"/>
      <c r="B7" s="50"/>
      <c r="C7" s="51"/>
      <c r="D7" s="52" t="s">
        <v>102</v>
      </c>
      <c r="E7" s="53">
        <f>F7</f>
        <v>6578862.4000000004</v>
      </c>
      <c r="F7" s="54">
        <f t="shared" ref="F7:F40" si="0">G7+H7+I7</f>
        <v>6578862.4000000004</v>
      </c>
      <c r="G7" s="54">
        <f>G8+G16+G32</f>
        <v>6578862.4000000004</v>
      </c>
      <c r="H7" s="54">
        <f>H8+H16+H32</f>
        <v>0</v>
      </c>
      <c r="I7" s="54">
        <f>I8+I16+I32</f>
        <v>0</v>
      </c>
    </row>
    <row r="8" spans="1:10" ht="30" customHeight="1">
      <c r="A8" s="55">
        <v>301</v>
      </c>
      <c r="B8" s="55"/>
      <c r="C8" s="56"/>
      <c r="D8" s="57" t="s">
        <v>103</v>
      </c>
      <c r="E8" s="37">
        <f>F8</f>
        <v>6463046.4000000004</v>
      </c>
      <c r="F8" s="54">
        <f t="shared" si="0"/>
        <v>6463046.4000000004</v>
      </c>
      <c r="G8" s="58">
        <f>G9+G10+G11+G12+G15</f>
        <v>6463046.4000000004</v>
      </c>
      <c r="H8" s="58">
        <f>H9+H10+H11+H12+H15</f>
        <v>0</v>
      </c>
      <c r="I8" s="58">
        <f>I9+I10+I11+I12+I15</f>
        <v>0</v>
      </c>
      <c r="J8" s="72"/>
    </row>
    <row r="9" spans="1:10" ht="30" customHeight="1">
      <c r="A9" s="55" t="s">
        <v>104</v>
      </c>
      <c r="B9" s="55" t="s">
        <v>105</v>
      </c>
      <c r="C9" s="56"/>
      <c r="D9" s="59" t="s">
        <v>106</v>
      </c>
      <c r="E9" s="54">
        <f t="shared" ref="E9:E15" si="1">SUM(F9+H9+I9)</f>
        <v>3592560</v>
      </c>
      <c r="F9" s="54">
        <f t="shared" si="0"/>
        <v>3592560</v>
      </c>
      <c r="G9" s="60">
        <v>3592560</v>
      </c>
      <c r="H9" s="60"/>
      <c r="I9" s="60"/>
    </row>
    <row r="10" spans="1:10" ht="30" customHeight="1">
      <c r="A10" s="55" t="s">
        <v>104</v>
      </c>
      <c r="B10" s="55" t="s">
        <v>78</v>
      </c>
      <c r="C10" s="56"/>
      <c r="D10" s="59" t="s">
        <v>107</v>
      </c>
      <c r="E10" s="54">
        <f t="shared" si="1"/>
        <v>1134660</v>
      </c>
      <c r="F10" s="54">
        <f t="shared" si="0"/>
        <v>1134660</v>
      </c>
      <c r="G10" s="60">
        <v>1134660</v>
      </c>
      <c r="H10" s="61"/>
      <c r="I10" s="61"/>
      <c r="J10" s="72"/>
    </row>
    <row r="11" spans="1:10" ht="30" customHeight="1">
      <c r="A11" s="55" t="s">
        <v>104</v>
      </c>
      <c r="B11" s="55" t="s">
        <v>108</v>
      </c>
      <c r="C11" s="56"/>
      <c r="D11" s="59" t="s">
        <v>109</v>
      </c>
      <c r="E11" s="54">
        <f t="shared" si="1"/>
        <v>296369</v>
      </c>
      <c r="F11" s="54">
        <f t="shared" si="0"/>
        <v>296369</v>
      </c>
      <c r="G11" s="61">
        <v>296369</v>
      </c>
      <c r="H11" s="61"/>
      <c r="I11" s="61"/>
      <c r="J11" s="72"/>
    </row>
    <row r="12" spans="1:10" ht="30" customHeight="1">
      <c r="A12" s="55" t="s">
        <v>104</v>
      </c>
      <c r="B12" s="55" t="s">
        <v>79</v>
      </c>
      <c r="C12" s="56"/>
      <c r="D12" s="59" t="s">
        <v>110</v>
      </c>
      <c r="E12" s="54">
        <f t="shared" si="1"/>
        <v>1339457.3999999999</v>
      </c>
      <c r="F12" s="54">
        <f t="shared" si="0"/>
        <v>1339457.3999999999</v>
      </c>
      <c r="G12" s="61">
        <v>1339457.3999999999</v>
      </c>
      <c r="H12" s="61"/>
      <c r="I12" s="61"/>
      <c r="J12" s="72"/>
    </row>
    <row r="13" spans="1:10" ht="30" customHeight="1">
      <c r="A13" s="55" t="s">
        <v>104</v>
      </c>
      <c r="B13" s="55" t="s">
        <v>111</v>
      </c>
      <c r="C13" s="56"/>
      <c r="D13" s="59" t="s">
        <v>112</v>
      </c>
      <c r="E13" s="54">
        <f t="shared" si="1"/>
        <v>0</v>
      </c>
      <c r="F13" s="54">
        <f t="shared" si="0"/>
        <v>0</v>
      </c>
      <c r="G13" s="61"/>
      <c r="H13" s="61"/>
      <c r="I13" s="61"/>
      <c r="J13" s="72"/>
    </row>
    <row r="14" spans="1:10" ht="30" customHeight="1">
      <c r="A14" s="55" t="s">
        <v>113</v>
      </c>
      <c r="B14" s="55" t="s">
        <v>114</v>
      </c>
      <c r="C14" s="56"/>
      <c r="D14" s="62" t="s">
        <v>115</v>
      </c>
      <c r="E14" s="54">
        <f t="shared" si="1"/>
        <v>0</v>
      </c>
      <c r="F14" s="54">
        <f t="shared" si="0"/>
        <v>0</v>
      </c>
      <c r="G14" s="61"/>
      <c r="H14" s="61"/>
      <c r="I14" s="61"/>
      <c r="J14" s="72"/>
    </row>
    <row r="15" spans="1:10" ht="30" customHeight="1">
      <c r="A15" s="55" t="s">
        <v>104</v>
      </c>
      <c r="B15" s="55" t="s">
        <v>87</v>
      </c>
      <c r="C15" s="56"/>
      <c r="D15" s="59" t="s">
        <v>116</v>
      </c>
      <c r="E15" s="54">
        <f t="shared" si="1"/>
        <v>100000</v>
      </c>
      <c r="F15" s="54">
        <f t="shared" si="0"/>
        <v>100000</v>
      </c>
      <c r="G15" s="61">
        <v>100000</v>
      </c>
      <c r="H15" s="61"/>
      <c r="I15" s="61"/>
      <c r="J15" s="72"/>
    </row>
    <row r="16" spans="1:10" ht="30" customHeight="1">
      <c r="A16" s="63" t="s">
        <v>117</v>
      </c>
      <c r="B16" s="63"/>
      <c r="C16" s="64"/>
      <c r="D16" s="65" t="s">
        <v>118</v>
      </c>
      <c r="E16" s="54">
        <f>F16</f>
        <v>91624</v>
      </c>
      <c r="F16" s="54">
        <f t="shared" si="0"/>
        <v>91624</v>
      </c>
      <c r="G16" s="66">
        <f>G17+G21</f>
        <v>91624</v>
      </c>
      <c r="H16" s="67"/>
      <c r="I16" s="67"/>
      <c r="J16" s="72"/>
    </row>
    <row r="17" spans="1:10" ht="30" customHeight="1">
      <c r="A17" s="63" t="s">
        <v>117</v>
      </c>
      <c r="B17" s="63" t="s">
        <v>105</v>
      </c>
      <c r="C17" s="64"/>
      <c r="D17" s="68" t="s">
        <v>119</v>
      </c>
      <c r="E17" s="54">
        <f t="shared" ref="E17:E40" si="2">SUM(F17+H17+I17)</f>
        <v>86600</v>
      </c>
      <c r="F17" s="54">
        <f t="shared" si="0"/>
        <v>86600</v>
      </c>
      <c r="G17" s="67">
        <v>86600</v>
      </c>
      <c r="H17" s="67"/>
      <c r="I17" s="67"/>
      <c r="J17" s="72"/>
    </row>
    <row r="18" spans="1:10" ht="30" customHeight="1">
      <c r="A18" s="63" t="s">
        <v>117</v>
      </c>
      <c r="B18" s="63" t="s">
        <v>78</v>
      </c>
      <c r="C18" s="64"/>
      <c r="D18" s="68" t="s">
        <v>120</v>
      </c>
      <c r="E18" s="54">
        <f t="shared" si="2"/>
        <v>0</v>
      </c>
      <c r="F18" s="54">
        <f t="shared" si="0"/>
        <v>0</v>
      </c>
      <c r="G18" s="67"/>
      <c r="H18" s="67"/>
      <c r="I18" s="67"/>
      <c r="J18" s="72"/>
    </row>
    <row r="19" spans="1:10" ht="30" customHeight="1">
      <c r="A19" s="63" t="s">
        <v>117</v>
      </c>
      <c r="B19" s="63" t="s">
        <v>121</v>
      </c>
      <c r="C19" s="64"/>
      <c r="D19" s="68" t="s">
        <v>122</v>
      </c>
      <c r="E19" s="54">
        <f t="shared" si="2"/>
        <v>0</v>
      </c>
      <c r="F19" s="54">
        <f t="shared" si="0"/>
        <v>0</v>
      </c>
      <c r="G19" s="67"/>
      <c r="H19" s="67"/>
      <c r="I19" s="67"/>
      <c r="J19" s="72"/>
    </row>
    <row r="20" spans="1:10" ht="30" customHeight="1">
      <c r="A20" s="63" t="s">
        <v>117</v>
      </c>
      <c r="B20" s="63" t="s">
        <v>123</v>
      </c>
      <c r="C20" s="64"/>
      <c r="D20" s="68" t="s">
        <v>124</v>
      </c>
      <c r="E20" s="54">
        <f t="shared" si="2"/>
        <v>0</v>
      </c>
      <c r="F20" s="54">
        <f t="shared" si="0"/>
        <v>0</v>
      </c>
      <c r="G20" s="67"/>
      <c r="H20" s="67"/>
      <c r="I20" s="67"/>
    </row>
    <row r="21" spans="1:10" ht="30" customHeight="1">
      <c r="A21" s="63" t="s">
        <v>117</v>
      </c>
      <c r="B21" s="63" t="s">
        <v>114</v>
      </c>
      <c r="C21" s="64"/>
      <c r="D21" s="68" t="s">
        <v>125</v>
      </c>
      <c r="E21" s="54">
        <f t="shared" si="2"/>
        <v>5024</v>
      </c>
      <c r="F21" s="54">
        <f t="shared" si="0"/>
        <v>5024</v>
      </c>
      <c r="G21" s="67">
        <v>5024</v>
      </c>
      <c r="H21" s="67"/>
      <c r="I21" s="67"/>
    </row>
    <row r="22" spans="1:10" ht="30" customHeight="1">
      <c r="A22" s="63" t="s">
        <v>117</v>
      </c>
      <c r="B22" s="63" t="s">
        <v>83</v>
      </c>
      <c r="C22" s="64"/>
      <c r="D22" s="68" t="s">
        <v>126</v>
      </c>
      <c r="E22" s="54">
        <f t="shared" si="2"/>
        <v>0</v>
      </c>
      <c r="F22" s="54">
        <f t="shared" si="0"/>
        <v>0</v>
      </c>
      <c r="G22" s="64"/>
      <c r="H22" s="64"/>
      <c r="I22" s="64"/>
    </row>
    <row r="23" spans="1:10" ht="30" customHeight="1">
      <c r="A23" s="63" t="s">
        <v>117</v>
      </c>
      <c r="B23" s="63" t="s">
        <v>89</v>
      </c>
      <c r="C23" s="64"/>
      <c r="D23" s="68" t="s">
        <v>127</v>
      </c>
      <c r="E23" s="54">
        <f t="shared" si="2"/>
        <v>0</v>
      </c>
      <c r="F23" s="54">
        <f t="shared" si="0"/>
        <v>0</v>
      </c>
      <c r="G23" s="64"/>
      <c r="H23" s="64"/>
      <c r="I23" s="64"/>
    </row>
    <row r="24" spans="1:10" ht="30" customHeight="1">
      <c r="A24" s="63" t="s">
        <v>117</v>
      </c>
      <c r="B24" s="63" t="s">
        <v>128</v>
      </c>
      <c r="C24" s="64"/>
      <c r="D24" s="68" t="s">
        <v>129</v>
      </c>
      <c r="E24" s="54">
        <f t="shared" si="2"/>
        <v>0</v>
      </c>
      <c r="F24" s="54">
        <f t="shared" si="0"/>
        <v>0</v>
      </c>
      <c r="G24" s="64"/>
      <c r="H24" s="64"/>
      <c r="I24" s="64"/>
    </row>
    <row r="25" spans="1:10" ht="30" customHeight="1">
      <c r="A25" s="63" t="s">
        <v>117</v>
      </c>
      <c r="B25" s="63" t="s">
        <v>130</v>
      </c>
      <c r="C25" s="64"/>
      <c r="D25" s="68" t="s">
        <v>131</v>
      </c>
      <c r="E25" s="54">
        <f t="shared" si="2"/>
        <v>0</v>
      </c>
      <c r="F25" s="54">
        <f t="shared" si="0"/>
        <v>0</v>
      </c>
      <c r="G25" s="64"/>
      <c r="H25" s="64"/>
      <c r="I25" s="64"/>
    </row>
    <row r="26" spans="1:10" ht="12.75" customHeight="1">
      <c r="A26" s="63" t="s">
        <v>117</v>
      </c>
      <c r="B26" s="63" t="s">
        <v>132</v>
      </c>
      <c r="C26" s="64"/>
      <c r="D26" s="68" t="s">
        <v>133</v>
      </c>
      <c r="E26" s="54">
        <f t="shared" si="2"/>
        <v>0</v>
      </c>
      <c r="F26" s="54">
        <f t="shared" si="0"/>
        <v>0</v>
      </c>
      <c r="G26" s="64"/>
      <c r="H26" s="64"/>
      <c r="I26" s="64"/>
    </row>
    <row r="27" spans="1:10" ht="9.75" customHeight="1">
      <c r="A27" s="63" t="s">
        <v>117</v>
      </c>
      <c r="B27" s="63" t="s">
        <v>134</v>
      </c>
      <c r="C27" s="64"/>
      <c r="D27" s="68" t="s">
        <v>135</v>
      </c>
      <c r="E27" s="54">
        <f t="shared" si="2"/>
        <v>0</v>
      </c>
      <c r="F27" s="54">
        <f t="shared" si="0"/>
        <v>0</v>
      </c>
      <c r="G27" s="64"/>
      <c r="H27" s="64"/>
      <c r="I27" s="64"/>
    </row>
    <row r="28" spans="1:10" ht="14.25">
      <c r="A28" s="63" t="s">
        <v>117</v>
      </c>
      <c r="B28" s="63" t="s">
        <v>136</v>
      </c>
      <c r="C28" s="64"/>
      <c r="D28" s="68" t="s">
        <v>137</v>
      </c>
      <c r="E28" s="54">
        <f t="shared" si="2"/>
        <v>0</v>
      </c>
      <c r="F28" s="54">
        <f t="shared" si="0"/>
        <v>0</v>
      </c>
      <c r="G28" s="64"/>
      <c r="H28" s="64"/>
      <c r="I28" s="64"/>
    </row>
    <row r="29" spans="1:10" ht="14.25">
      <c r="A29" s="63" t="s">
        <v>117</v>
      </c>
      <c r="B29" s="63" t="s">
        <v>138</v>
      </c>
      <c r="C29" s="64"/>
      <c r="D29" s="68" t="s">
        <v>139</v>
      </c>
      <c r="E29" s="54">
        <f t="shared" si="2"/>
        <v>0</v>
      </c>
      <c r="F29" s="54">
        <f t="shared" si="0"/>
        <v>0</v>
      </c>
      <c r="G29" s="64"/>
      <c r="H29" s="64"/>
      <c r="I29" s="64"/>
    </row>
    <row r="30" spans="1:10" ht="14.25">
      <c r="A30" s="63" t="s">
        <v>117</v>
      </c>
      <c r="B30" s="63" t="s">
        <v>140</v>
      </c>
      <c r="C30" s="64"/>
      <c r="D30" s="68" t="s">
        <v>141</v>
      </c>
      <c r="E30" s="54">
        <f t="shared" si="2"/>
        <v>0</v>
      </c>
      <c r="F30" s="54">
        <f t="shared" si="0"/>
        <v>0</v>
      </c>
      <c r="G30" s="64"/>
      <c r="H30" s="64"/>
      <c r="I30" s="64"/>
    </row>
    <row r="31" spans="1:10" ht="14.25">
      <c r="A31" s="63" t="s">
        <v>117</v>
      </c>
      <c r="B31" s="63" t="s">
        <v>87</v>
      </c>
      <c r="C31" s="64"/>
      <c r="D31" s="68" t="s">
        <v>142</v>
      </c>
      <c r="E31" s="54">
        <f t="shared" si="2"/>
        <v>0</v>
      </c>
      <c r="F31" s="54">
        <f t="shared" si="0"/>
        <v>0</v>
      </c>
      <c r="G31" s="64"/>
      <c r="H31" s="64"/>
      <c r="I31" s="64"/>
    </row>
    <row r="32" spans="1:10" ht="14.25">
      <c r="A32" s="63" t="s">
        <v>143</v>
      </c>
      <c r="B32" s="63"/>
      <c r="C32" s="64"/>
      <c r="D32" s="65" t="s">
        <v>144</v>
      </c>
      <c r="E32" s="54">
        <f t="shared" si="2"/>
        <v>24192</v>
      </c>
      <c r="F32" s="54">
        <f t="shared" si="0"/>
        <v>24192</v>
      </c>
      <c r="G32" s="64">
        <f>G36</f>
        <v>24192</v>
      </c>
      <c r="H32" s="64">
        <f>SUM(H33:H41)</f>
        <v>0</v>
      </c>
      <c r="I32" s="64">
        <f>SUM(I33:I41)</f>
        <v>0</v>
      </c>
    </row>
    <row r="33" spans="1:9" ht="28.5">
      <c r="A33" s="63" t="s">
        <v>145</v>
      </c>
      <c r="B33" s="63" t="s">
        <v>105</v>
      </c>
      <c r="C33" s="64"/>
      <c r="D33" s="69" t="s">
        <v>146</v>
      </c>
      <c r="E33" s="54">
        <f t="shared" si="2"/>
        <v>0</v>
      </c>
      <c r="F33" s="54">
        <f t="shared" si="0"/>
        <v>0</v>
      </c>
      <c r="G33" s="64"/>
      <c r="H33" s="64"/>
      <c r="I33" s="64"/>
    </row>
    <row r="34" spans="1:9" ht="28.5">
      <c r="A34" s="63" t="s">
        <v>145</v>
      </c>
      <c r="B34" s="63" t="s">
        <v>78</v>
      </c>
      <c r="C34" s="64"/>
      <c r="D34" s="69" t="s">
        <v>147</v>
      </c>
      <c r="E34" s="54">
        <f t="shared" si="2"/>
        <v>0</v>
      </c>
      <c r="F34" s="54">
        <f t="shared" si="0"/>
        <v>0</v>
      </c>
      <c r="G34" s="64"/>
      <c r="H34" s="64"/>
      <c r="I34" s="64"/>
    </row>
    <row r="35" spans="1:9" ht="14.25">
      <c r="A35" s="63" t="s">
        <v>143</v>
      </c>
      <c r="B35" s="63" t="s">
        <v>79</v>
      </c>
      <c r="C35" s="64"/>
      <c r="D35" s="69" t="s">
        <v>148</v>
      </c>
      <c r="E35" s="54">
        <f t="shared" si="2"/>
        <v>0</v>
      </c>
      <c r="F35" s="54">
        <f t="shared" si="0"/>
        <v>0</v>
      </c>
      <c r="G35" s="64"/>
      <c r="H35" s="64"/>
      <c r="I35" s="64"/>
    </row>
    <row r="36" spans="1:9" ht="14.25">
      <c r="A36" s="63" t="s">
        <v>143</v>
      </c>
      <c r="B36" s="63" t="s">
        <v>121</v>
      </c>
      <c r="C36" s="64"/>
      <c r="D36" s="69" t="s">
        <v>149</v>
      </c>
      <c r="E36" s="54">
        <f t="shared" si="2"/>
        <v>24192</v>
      </c>
      <c r="F36" s="54">
        <f t="shared" si="0"/>
        <v>24192</v>
      </c>
      <c r="G36" s="64">
        <v>24192</v>
      </c>
      <c r="H36" s="64"/>
      <c r="I36" s="64"/>
    </row>
    <row r="37" spans="1:9" ht="14.25">
      <c r="A37" s="63" t="s">
        <v>143</v>
      </c>
      <c r="B37" s="63" t="s">
        <v>123</v>
      </c>
      <c r="C37" s="64"/>
      <c r="D37" s="69" t="s">
        <v>150</v>
      </c>
      <c r="E37" s="54">
        <f t="shared" si="2"/>
        <v>0</v>
      </c>
      <c r="F37" s="54">
        <f t="shared" si="0"/>
        <v>0</v>
      </c>
      <c r="G37" s="64"/>
      <c r="H37" s="64"/>
      <c r="I37" s="64"/>
    </row>
    <row r="38" spans="1:9" ht="14.25">
      <c r="A38" s="63" t="s">
        <v>143</v>
      </c>
      <c r="B38" s="63" t="s">
        <v>111</v>
      </c>
      <c r="C38" s="64"/>
      <c r="D38" s="69" t="s">
        <v>151</v>
      </c>
      <c r="E38" s="54">
        <f t="shared" si="2"/>
        <v>0</v>
      </c>
      <c r="F38" s="54">
        <f t="shared" si="0"/>
        <v>0</v>
      </c>
      <c r="G38" s="64"/>
      <c r="H38" s="64"/>
      <c r="I38" s="64"/>
    </row>
    <row r="39" spans="1:9" ht="14.25">
      <c r="A39" s="70">
        <v>303</v>
      </c>
      <c r="B39" s="70" t="s">
        <v>83</v>
      </c>
      <c r="C39" s="64"/>
      <c r="D39" s="69" t="s">
        <v>152</v>
      </c>
      <c r="E39" s="54">
        <f t="shared" si="2"/>
        <v>0</v>
      </c>
      <c r="F39" s="54">
        <f t="shared" si="0"/>
        <v>0</v>
      </c>
      <c r="G39" s="64"/>
      <c r="H39" s="64"/>
      <c r="I39" s="64"/>
    </row>
    <row r="40" spans="1:9" ht="14.25">
      <c r="A40" s="70">
        <v>303</v>
      </c>
      <c r="B40" s="70" t="s">
        <v>128</v>
      </c>
      <c r="C40" s="64"/>
      <c r="D40" s="69" t="s">
        <v>153</v>
      </c>
      <c r="E40" s="54">
        <f t="shared" si="2"/>
        <v>0</v>
      </c>
      <c r="F40" s="54">
        <f t="shared" si="0"/>
        <v>0</v>
      </c>
      <c r="G40" s="64"/>
      <c r="H40" s="64"/>
      <c r="I40" s="64"/>
    </row>
    <row r="41" spans="1:9" s="37" customFormat="1" ht="26.25" customHeight="1">
      <c r="A41" s="49"/>
      <c r="B41" s="50"/>
      <c r="C41" s="51"/>
      <c r="D41" s="52" t="s">
        <v>154</v>
      </c>
      <c r="E41" s="54">
        <v>977505.44</v>
      </c>
      <c r="F41" s="54">
        <v>977505.44</v>
      </c>
      <c r="G41" s="54">
        <f>G42+G50+G66</f>
        <v>977505.44</v>
      </c>
      <c r="H41" s="54">
        <f>H42+H50+H66</f>
        <v>0</v>
      </c>
      <c r="I41" s="54">
        <f>I42+I50+I66</f>
        <v>0</v>
      </c>
    </row>
    <row r="42" spans="1:9" s="38" customFormat="1" ht="16.5" customHeight="1">
      <c r="A42" s="55">
        <v>301</v>
      </c>
      <c r="B42" s="55"/>
      <c r="C42" s="56"/>
      <c r="D42" s="57" t="s">
        <v>103</v>
      </c>
      <c r="E42" s="54">
        <f>SUM(E43:E49)</f>
        <v>964815.44</v>
      </c>
      <c r="F42" s="54">
        <f>SUM(F43:F49)</f>
        <v>964815.44</v>
      </c>
      <c r="G42" s="54">
        <f>SUM(G43:G49)</f>
        <v>964815.44</v>
      </c>
      <c r="H42" s="54"/>
      <c r="I42" s="54"/>
    </row>
    <row r="43" spans="1:9" s="38" customFormat="1" ht="16.5" customHeight="1">
      <c r="A43" s="55" t="s">
        <v>104</v>
      </c>
      <c r="B43" s="55" t="s">
        <v>105</v>
      </c>
      <c r="C43" s="56"/>
      <c r="D43" s="59" t="s">
        <v>106</v>
      </c>
      <c r="E43" s="60">
        <v>566700</v>
      </c>
      <c r="F43" s="60">
        <v>566700</v>
      </c>
      <c r="G43" s="60">
        <v>566700</v>
      </c>
      <c r="H43" s="61"/>
      <c r="I43" s="61"/>
    </row>
    <row r="44" spans="1:9" s="38" customFormat="1" ht="16.5" customHeight="1">
      <c r="A44" s="55" t="s">
        <v>104</v>
      </c>
      <c r="B44" s="55" t="s">
        <v>78</v>
      </c>
      <c r="C44" s="56"/>
      <c r="D44" s="59" t="s">
        <v>107</v>
      </c>
      <c r="E44" s="60">
        <v>146868</v>
      </c>
      <c r="F44" s="60">
        <v>146868</v>
      </c>
      <c r="G44" s="60">
        <v>146868</v>
      </c>
      <c r="H44" s="61"/>
      <c r="I44" s="61"/>
    </row>
    <row r="45" spans="1:9" s="38" customFormat="1" ht="16.5" customHeight="1">
      <c r="A45" s="55" t="s">
        <v>104</v>
      </c>
      <c r="B45" s="55" t="s">
        <v>108</v>
      </c>
      <c r="C45" s="56"/>
      <c r="D45" s="59" t="s">
        <v>109</v>
      </c>
      <c r="E45" s="61">
        <v>47225</v>
      </c>
      <c r="F45" s="61">
        <v>47225</v>
      </c>
      <c r="G45" s="61">
        <v>47225</v>
      </c>
      <c r="H45" s="61"/>
      <c r="I45" s="61"/>
    </row>
    <row r="46" spans="1:9" s="38" customFormat="1" ht="16.5" customHeight="1">
      <c r="A46" s="55" t="s">
        <v>104</v>
      </c>
      <c r="B46" s="55" t="s">
        <v>79</v>
      </c>
      <c r="C46" s="56"/>
      <c r="D46" s="59" t="s">
        <v>110</v>
      </c>
      <c r="E46" s="61">
        <v>204022.44</v>
      </c>
      <c r="F46" s="61">
        <v>204022.44</v>
      </c>
      <c r="G46" s="61">
        <v>204022.44</v>
      </c>
      <c r="H46" s="61"/>
      <c r="I46" s="61"/>
    </row>
    <row r="47" spans="1:9" s="38" customFormat="1" ht="16.5" customHeight="1">
      <c r="A47" s="55" t="s">
        <v>104</v>
      </c>
      <c r="B47" s="55" t="s">
        <v>111</v>
      </c>
      <c r="C47" s="56"/>
      <c r="D47" s="59" t="s">
        <v>112</v>
      </c>
      <c r="E47" s="61"/>
      <c r="F47" s="61"/>
      <c r="G47" s="61"/>
      <c r="H47" s="61"/>
      <c r="I47" s="61"/>
    </row>
    <row r="48" spans="1:9" s="38" customFormat="1" ht="21" customHeight="1">
      <c r="A48" s="55" t="s">
        <v>113</v>
      </c>
      <c r="B48" s="55" t="s">
        <v>114</v>
      </c>
      <c r="C48" s="56"/>
      <c r="D48" s="62" t="s">
        <v>115</v>
      </c>
      <c r="E48" s="61"/>
      <c r="F48" s="61"/>
      <c r="G48" s="61"/>
      <c r="H48" s="61"/>
      <c r="I48" s="61"/>
    </row>
    <row r="49" spans="1:9" s="38" customFormat="1" ht="16.5" customHeight="1">
      <c r="A49" s="55" t="s">
        <v>104</v>
      </c>
      <c r="B49" s="55" t="s">
        <v>87</v>
      </c>
      <c r="C49" s="56"/>
      <c r="D49" s="59" t="s">
        <v>116</v>
      </c>
      <c r="E49" s="61"/>
      <c r="F49" s="61"/>
      <c r="G49" s="61"/>
      <c r="H49" s="61"/>
      <c r="I49" s="61"/>
    </row>
    <row r="50" spans="1:9" s="37" customFormat="1" ht="21.75" customHeight="1">
      <c r="A50" s="63" t="s">
        <v>117</v>
      </c>
      <c r="B50" s="63"/>
      <c r="C50" s="64"/>
      <c r="D50" s="65" t="s">
        <v>118</v>
      </c>
      <c r="E50" s="67">
        <f>E51+E52+E53+E54+E55+E56</f>
        <v>12690</v>
      </c>
      <c r="F50" s="67">
        <f>F51+F52+F53+F54+F55+F56</f>
        <v>12690</v>
      </c>
      <c r="G50" s="67">
        <f>G51+G52+G53+G54+G55+G56</f>
        <v>12690</v>
      </c>
      <c r="H50" s="67"/>
      <c r="I50" s="67"/>
    </row>
    <row r="51" spans="1:9" s="37" customFormat="1" ht="13.5" customHeight="1">
      <c r="A51" s="63" t="s">
        <v>117</v>
      </c>
      <c r="B51" s="63" t="s">
        <v>105</v>
      </c>
      <c r="C51" s="64"/>
      <c r="D51" s="68" t="s">
        <v>119</v>
      </c>
      <c r="E51" s="67">
        <v>12000</v>
      </c>
      <c r="F51" s="67">
        <v>12000</v>
      </c>
      <c r="G51" s="67">
        <v>12000</v>
      </c>
      <c r="H51" s="67"/>
      <c r="I51" s="67"/>
    </row>
    <row r="52" spans="1:9" s="37" customFormat="1" ht="13.5" customHeight="1">
      <c r="A52" s="63" t="s">
        <v>117</v>
      </c>
      <c r="B52" s="63" t="s">
        <v>78</v>
      </c>
      <c r="C52" s="64"/>
      <c r="D52" s="68" t="s">
        <v>120</v>
      </c>
      <c r="E52" s="67"/>
      <c r="F52" s="67"/>
      <c r="G52" s="67"/>
      <c r="H52" s="67"/>
      <c r="I52" s="67"/>
    </row>
    <row r="53" spans="1:9" s="37" customFormat="1" ht="13.5" customHeight="1">
      <c r="A53" s="63" t="s">
        <v>117</v>
      </c>
      <c r="B53" s="63" t="s">
        <v>121</v>
      </c>
      <c r="C53" s="64"/>
      <c r="D53" s="68" t="s">
        <v>122</v>
      </c>
      <c r="E53" s="67"/>
      <c r="F53" s="67"/>
      <c r="G53" s="67"/>
      <c r="H53" s="67"/>
      <c r="I53" s="67"/>
    </row>
    <row r="54" spans="1:9" s="37" customFormat="1" ht="13.5" customHeight="1">
      <c r="A54" s="63" t="s">
        <v>117</v>
      </c>
      <c r="B54" s="63" t="s">
        <v>123</v>
      </c>
      <c r="C54" s="64"/>
      <c r="D54" s="68" t="s">
        <v>124</v>
      </c>
      <c r="E54" s="67"/>
      <c r="F54" s="67"/>
      <c r="G54" s="67"/>
      <c r="H54" s="67"/>
      <c r="I54" s="67"/>
    </row>
    <row r="55" spans="1:9" s="37" customFormat="1" ht="13.5" customHeight="1">
      <c r="A55" s="63" t="s">
        <v>117</v>
      </c>
      <c r="B55" s="63" t="s">
        <v>114</v>
      </c>
      <c r="C55" s="64"/>
      <c r="D55" s="68" t="s">
        <v>125</v>
      </c>
      <c r="E55" s="67">
        <v>690</v>
      </c>
      <c r="F55" s="67">
        <v>690</v>
      </c>
      <c r="G55" s="67">
        <v>690</v>
      </c>
      <c r="H55" s="67"/>
      <c r="I55" s="67"/>
    </row>
    <row r="56" spans="1:9" s="37" customFormat="1" ht="13.5" customHeight="1">
      <c r="A56" s="63" t="s">
        <v>117</v>
      </c>
      <c r="B56" s="63" t="s">
        <v>83</v>
      </c>
      <c r="C56" s="64"/>
      <c r="D56" s="68" t="s">
        <v>126</v>
      </c>
      <c r="E56" s="54"/>
      <c r="F56" s="67"/>
      <c r="G56" s="64"/>
      <c r="H56" s="64"/>
      <c r="I56" s="64"/>
    </row>
    <row r="57" spans="1:9" s="37" customFormat="1" ht="13.5" customHeight="1">
      <c r="A57" s="63" t="s">
        <v>117</v>
      </c>
      <c r="B57" s="63" t="s">
        <v>89</v>
      </c>
      <c r="C57" s="64"/>
      <c r="D57" s="68" t="s">
        <v>127</v>
      </c>
      <c r="E57" s="54"/>
      <c r="F57" s="64"/>
      <c r="G57" s="64"/>
      <c r="H57" s="64"/>
      <c r="I57" s="64"/>
    </row>
    <row r="58" spans="1:9" s="37" customFormat="1" ht="13.5" customHeight="1">
      <c r="A58" s="63" t="s">
        <v>117</v>
      </c>
      <c r="B58" s="63" t="s">
        <v>128</v>
      </c>
      <c r="C58" s="64"/>
      <c r="D58" s="68" t="s">
        <v>129</v>
      </c>
      <c r="E58" s="54">
        <f t="shared" ref="E58:E70" si="3">SUM(F58+H58+I58)</f>
        <v>0</v>
      </c>
      <c r="F58" s="64"/>
      <c r="G58" s="64"/>
      <c r="H58" s="64"/>
      <c r="I58" s="64"/>
    </row>
    <row r="59" spans="1:9" s="37" customFormat="1" ht="13.5" customHeight="1">
      <c r="A59" s="63" t="s">
        <v>117</v>
      </c>
      <c r="B59" s="63" t="s">
        <v>130</v>
      </c>
      <c r="C59" s="64"/>
      <c r="D59" s="68" t="s">
        <v>131</v>
      </c>
      <c r="E59" s="54">
        <f t="shared" si="3"/>
        <v>0</v>
      </c>
      <c r="F59" s="64"/>
      <c r="G59" s="64"/>
      <c r="H59" s="64"/>
      <c r="I59" s="64"/>
    </row>
    <row r="60" spans="1:9" s="37" customFormat="1" ht="13.5" customHeight="1">
      <c r="A60" s="63" t="s">
        <v>117</v>
      </c>
      <c r="B60" s="63" t="s">
        <v>132</v>
      </c>
      <c r="C60" s="64"/>
      <c r="D60" s="68" t="s">
        <v>133</v>
      </c>
      <c r="E60" s="54">
        <f t="shared" si="3"/>
        <v>0</v>
      </c>
      <c r="F60" s="64"/>
      <c r="G60" s="64"/>
      <c r="H60" s="64"/>
      <c r="I60" s="64"/>
    </row>
    <row r="61" spans="1:9" s="37" customFormat="1" ht="13.5" customHeight="1">
      <c r="A61" s="63" t="s">
        <v>117</v>
      </c>
      <c r="B61" s="63" t="s">
        <v>134</v>
      </c>
      <c r="C61" s="64"/>
      <c r="D61" s="68" t="s">
        <v>135</v>
      </c>
      <c r="E61" s="54">
        <f t="shared" si="3"/>
        <v>0</v>
      </c>
      <c r="F61" s="64"/>
      <c r="G61" s="64"/>
      <c r="H61" s="64"/>
      <c r="I61" s="64"/>
    </row>
    <row r="62" spans="1:9" s="37" customFormat="1" ht="13.5" customHeight="1">
      <c r="A62" s="63" t="s">
        <v>117</v>
      </c>
      <c r="B62" s="63" t="s">
        <v>136</v>
      </c>
      <c r="C62" s="64"/>
      <c r="D62" s="68" t="s">
        <v>137</v>
      </c>
      <c r="E62" s="54">
        <f t="shared" si="3"/>
        <v>0</v>
      </c>
      <c r="F62" s="64"/>
      <c r="G62" s="64"/>
      <c r="H62" s="64"/>
      <c r="I62" s="64"/>
    </row>
    <row r="63" spans="1:9" s="37" customFormat="1" ht="13.5" customHeight="1">
      <c r="A63" s="63" t="s">
        <v>117</v>
      </c>
      <c r="B63" s="63" t="s">
        <v>138</v>
      </c>
      <c r="C63" s="64"/>
      <c r="D63" s="68" t="s">
        <v>139</v>
      </c>
      <c r="E63" s="54">
        <f t="shared" si="3"/>
        <v>0</v>
      </c>
      <c r="F63" s="64"/>
      <c r="G63" s="64"/>
      <c r="H63" s="64"/>
      <c r="I63" s="64"/>
    </row>
    <row r="64" spans="1:9" s="37" customFormat="1" ht="13.5" customHeight="1">
      <c r="A64" s="63" t="s">
        <v>117</v>
      </c>
      <c r="B64" s="63" t="s">
        <v>140</v>
      </c>
      <c r="C64" s="64"/>
      <c r="D64" s="68" t="s">
        <v>141</v>
      </c>
      <c r="E64" s="54">
        <f t="shared" si="3"/>
        <v>0</v>
      </c>
      <c r="F64" s="64"/>
      <c r="G64" s="64"/>
      <c r="H64" s="64"/>
      <c r="I64" s="64"/>
    </row>
    <row r="65" spans="1:9" s="37" customFormat="1" ht="13.5" customHeight="1">
      <c r="A65" s="63" t="s">
        <v>117</v>
      </c>
      <c r="B65" s="63" t="s">
        <v>87</v>
      </c>
      <c r="C65" s="64"/>
      <c r="D65" s="68" t="s">
        <v>142</v>
      </c>
      <c r="E65" s="54">
        <f t="shared" si="3"/>
        <v>0</v>
      </c>
      <c r="F65" s="64"/>
      <c r="G65" s="64"/>
      <c r="H65" s="64"/>
      <c r="I65" s="64"/>
    </row>
    <row r="66" spans="1:9" s="37" customFormat="1" ht="21.75" customHeight="1">
      <c r="A66" s="63" t="s">
        <v>143</v>
      </c>
      <c r="B66" s="63"/>
      <c r="C66" s="64"/>
      <c r="D66" s="65" t="s">
        <v>144</v>
      </c>
      <c r="E66" s="54">
        <f t="shared" si="3"/>
        <v>0</v>
      </c>
      <c r="F66" s="64">
        <f>SUM(F67:F75)</f>
        <v>0</v>
      </c>
      <c r="G66" s="64">
        <f>SUM(G67:G75)</f>
        <v>0</v>
      </c>
      <c r="H66" s="64">
        <f>SUM(H67:H75)</f>
        <v>0</v>
      </c>
      <c r="I66" s="64">
        <f>SUM(I67:I75)</f>
        <v>0</v>
      </c>
    </row>
    <row r="67" spans="1:9" s="37" customFormat="1" ht="28.5">
      <c r="A67" s="63" t="s">
        <v>145</v>
      </c>
      <c r="B67" s="63" t="s">
        <v>105</v>
      </c>
      <c r="C67" s="64"/>
      <c r="D67" s="69" t="s">
        <v>146</v>
      </c>
      <c r="E67" s="54">
        <f t="shared" si="3"/>
        <v>0</v>
      </c>
      <c r="F67" s="64"/>
      <c r="G67" s="64"/>
      <c r="H67" s="64"/>
      <c r="I67" s="64"/>
    </row>
    <row r="68" spans="1:9" s="37" customFormat="1" ht="28.5">
      <c r="A68" s="63" t="s">
        <v>145</v>
      </c>
      <c r="B68" s="63" t="s">
        <v>78</v>
      </c>
      <c r="C68" s="64"/>
      <c r="D68" s="69" t="s">
        <v>147</v>
      </c>
      <c r="E68" s="54">
        <f t="shared" si="3"/>
        <v>0</v>
      </c>
      <c r="F68" s="64"/>
      <c r="G68" s="64"/>
      <c r="H68" s="64"/>
      <c r="I68" s="64"/>
    </row>
    <row r="69" spans="1:9" s="37" customFormat="1" ht="14.25">
      <c r="A69" s="63" t="s">
        <v>143</v>
      </c>
      <c r="B69" s="63" t="s">
        <v>79</v>
      </c>
      <c r="C69" s="64"/>
      <c r="D69" s="69" t="s">
        <v>148</v>
      </c>
      <c r="E69" s="54">
        <f t="shared" si="3"/>
        <v>0</v>
      </c>
      <c r="F69" s="64"/>
      <c r="G69" s="64"/>
      <c r="H69" s="64"/>
      <c r="I69" s="64"/>
    </row>
    <row r="70" spans="1:9" s="37" customFormat="1" ht="14.25">
      <c r="A70" s="63" t="s">
        <v>143</v>
      </c>
      <c r="B70" s="63" t="s">
        <v>121</v>
      </c>
      <c r="C70" s="64"/>
      <c r="D70" s="69" t="s">
        <v>149</v>
      </c>
      <c r="E70" s="54">
        <f t="shared" si="3"/>
        <v>0</v>
      </c>
      <c r="F70" s="64"/>
      <c r="G70" s="64"/>
      <c r="H70" s="64"/>
      <c r="I70" s="64"/>
    </row>
    <row r="71" spans="1:9" s="37" customFormat="1" ht="14.25">
      <c r="A71" s="63" t="s">
        <v>143</v>
      </c>
      <c r="B71" s="63" t="s">
        <v>123</v>
      </c>
      <c r="C71" s="64"/>
      <c r="D71" s="69" t="s">
        <v>150</v>
      </c>
      <c r="E71" s="54"/>
      <c r="F71" s="54"/>
      <c r="G71" s="64"/>
      <c r="H71" s="64"/>
      <c r="I71" s="64"/>
    </row>
    <row r="72" spans="1:9" s="37" customFormat="1" ht="14.25">
      <c r="A72" s="63" t="s">
        <v>143</v>
      </c>
      <c r="B72" s="63" t="s">
        <v>111</v>
      </c>
      <c r="C72" s="64"/>
      <c r="D72" s="69" t="s">
        <v>151</v>
      </c>
      <c r="E72" s="54">
        <f>SUM(F72+H72+I72)</f>
        <v>0</v>
      </c>
      <c r="F72" s="64"/>
      <c r="G72" s="64"/>
      <c r="H72" s="64"/>
      <c r="I72" s="64"/>
    </row>
    <row r="73" spans="1:9" s="37" customFormat="1" ht="21" customHeight="1">
      <c r="A73" s="70">
        <v>303</v>
      </c>
      <c r="B73" s="70" t="s">
        <v>83</v>
      </c>
      <c r="C73" s="64"/>
      <c r="D73" s="69" t="s">
        <v>152</v>
      </c>
      <c r="E73" s="54">
        <f>SUM(F73+H73+I73)</f>
        <v>0</v>
      </c>
      <c r="F73" s="64"/>
      <c r="G73" s="64"/>
      <c r="H73" s="64"/>
      <c r="I73" s="64"/>
    </row>
    <row r="74" spans="1:9" s="37" customFormat="1" ht="18.75" customHeight="1">
      <c r="A74" s="70">
        <v>303</v>
      </c>
      <c r="B74" s="70" t="s">
        <v>128</v>
      </c>
      <c r="C74" s="64"/>
      <c r="D74" s="69" t="s">
        <v>153</v>
      </c>
      <c r="E74" s="54">
        <f>SUM(F74+H74+I74)</f>
        <v>0</v>
      </c>
      <c r="F74" s="64"/>
      <c r="G74" s="64"/>
      <c r="H74" s="64"/>
      <c r="I74" s="64"/>
    </row>
    <row r="75" spans="1:9" s="37" customFormat="1" ht="19.5" customHeight="1">
      <c r="A75" s="63" t="s">
        <v>143</v>
      </c>
      <c r="B75" s="73">
        <v>99</v>
      </c>
      <c r="C75" s="64"/>
      <c r="D75" s="62" t="s">
        <v>155</v>
      </c>
      <c r="E75" s="64"/>
      <c r="F75" s="64"/>
      <c r="G75" s="64"/>
      <c r="H75" s="64"/>
      <c r="I75" s="64"/>
    </row>
    <row r="76" spans="1:9" s="37" customFormat="1" ht="26.25" customHeight="1">
      <c r="A76" s="49"/>
      <c r="B76" s="50"/>
      <c r="C76" s="51"/>
      <c r="D76" s="52" t="s">
        <v>156</v>
      </c>
      <c r="E76" s="54">
        <f>E77+E85+E101</f>
        <v>702138.92</v>
      </c>
      <c r="F76" s="54">
        <f>F77+F85+F101</f>
        <v>702138.92</v>
      </c>
      <c r="G76" s="54">
        <f>G77+G85+G101</f>
        <v>702138.92</v>
      </c>
      <c r="H76" s="54">
        <f>H77+H85+H101</f>
        <v>0</v>
      </c>
      <c r="I76" s="54">
        <f>I77+I85+I101</f>
        <v>0</v>
      </c>
    </row>
    <row r="77" spans="1:9" s="38" customFormat="1" ht="16.5" customHeight="1">
      <c r="A77" s="55">
        <v>301</v>
      </c>
      <c r="B77" s="55"/>
      <c r="C77" s="56"/>
      <c r="D77" s="57" t="s">
        <v>103</v>
      </c>
      <c r="E77" s="54">
        <f>SUM(E78:E84)</f>
        <v>689644.92</v>
      </c>
      <c r="F77" s="54">
        <f>SUM(F78:F84)</f>
        <v>689644.92</v>
      </c>
      <c r="G77" s="54">
        <f>SUM(G78:G84)</f>
        <v>689644.92</v>
      </c>
      <c r="H77" s="54"/>
      <c r="I77" s="54"/>
    </row>
    <row r="78" spans="1:9" s="38" customFormat="1" ht="16.5" customHeight="1">
      <c r="A78" s="55" t="s">
        <v>104</v>
      </c>
      <c r="B78" s="55" t="s">
        <v>105</v>
      </c>
      <c r="C78" s="56"/>
      <c r="D78" s="59" t="s">
        <v>106</v>
      </c>
      <c r="E78" s="60">
        <v>396048</v>
      </c>
      <c r="F78" s="60">
        <v>396048</v>
      </c>
      <c r="G78" s="60">
        <v>396048</v>
      </c>
      <c r="H78" s="61"/>
      <c r="I78" s="61"/>
    </row>
    <row r="79" spans="1:9" s="38" customFormat="1" ht="16.5" customHeight="1">
      <c r="A79" s="55" t="s">
        <v>104</v>
      </c>
      <c r="B79" s="55" t="s">
        <v>78</v>
      </c>
      <c r="C79" s="56"/>
      <c r="D79" s="59" t="s">
        <v>107</v>
      </c>
      <c r="E79" s="60">
        <v>112128</v>
      </c>
      <c r="F79" s="60">
        <v>112128</v>
      </c>
      <c r="G79" s="60">
        <v>112128</v>
      </c>
      <c r="H79" s="61"/>
      <c r="I79" s="61"/>
    </row>
    <row r="80" spans="1:9" s="38" customFormat="1" ht="16.5" customHeight="1">
      <c r="A80" s="55" t="s">
        <v>104</v>
      </c>
      <c r="B80" s="55" t="s">
        <v>108</v>
      </c>
      <c r="C80" s="56"/>
      <c r="D80" s="59" t="s">
        <v>109</v>
      </c>
      <c r="E80" s="61">
        <v>36384</v>
      </c>
      <c r="F80" s="61">
        <v>36384</v>
      </c>
      <c r="G80" s="61">
        <v>36384</v>
      </c>
      <c r="H80" s="61"/>
      <c r="I80" s="61"/>
    </row>
    <row r="81" spans="1:9" s="38" customFormat="1" ht="16.5" customHeight="1">
      <c r="A81" s="55" t="s">
        <v>104</v>
      </c>
      <c r="B81" s="55" t="s">
        <v>79</v>
      </c>
      <c r="C81" s="56"/>
      <c r="D81" s="59" t="s">
        <v>110</v>
      </c>
      <c r="E81" s="61">
        <v>145084.92000000001</v>
      </c>
      <c r="F81" s="61">
        <v>145084.92000000001</v>
      </c>
      <c r="G81" s="61">
        <v>145084.92000000001</v>
      </c>
      <c r="H81" s="61"/>
      <c r="I81" s="61"/>
    </row>
    <row r="82" spans="1:9" s="38" customFormat="1" ht="16.5" customHeight="1">
      <c r="A82" s="55" t="s">
        <v>104</v>
      </c>
      <c r="B82" s="55" t="s">
        <v>111</v>
      </c>
      <c r="C82" s="56"/>
      <c r="D82" s="59" t="s">
        <v>112</v>
      </c>
      <c r="E82" s="61"/>
      <c r="F82" s="61"/>
      <c r="G82" s="61"/>
      <c r="H82" s="61"/>
      <c r="I82" s="61"/>
    </row>
    <row r="83" spans="1:9" s="38" customFormat="1" ht="21" customHeight="1">
      <c r="A83" s="55" t="s">
        <v>113</v>
      </c>
      <c r="B83" s="55" t="s">
        <v>114</v>
      </c>
      <c r="C83" s="56"/>
      <c r="D83" s="62" t="s">
        <v>115</v>
      </c>
      <c r="E83" s="61"/>
      <c r="F83" s="61"/>
      <c r="G83" s="61"/>
      <c r="H83" s="61"/>
      <c r="I83" s="61"/>
    </row>
    <row r="84" spans="1:9" s="38" customFormat="1" ht="16.5" customHeight="1">
      <c r="A84" s="55" t="s">
        <v>104</v>
      </c>
      <c r="B84" s="55" t="s">
        <v>87</v>
      </c>
      <c r="C84" s="56"/>
      <c r="D84" s="59" t="s">
        <v>116</v>
      </c>
      <c r="E84" s="61"/>
      <c r="F84" s="61"/>
      <c r="G84" s="61"/>
      <c r="H84" s="61"/>
      <c r="I84" s="61"/>
    </row>
    <row r="85" spans="1:9" s="37" customFormat="1" ht="21.75" customHeight="1">
      <c r="A85" s="63" t="s">
        <v>117</v>
      </c>
      <c r="B85" s="63"/>
      <c r="C85" s="64"/>
      <c r="D85" s="65" t="s">
        <v>118</v>
      </c>
      <c r="E85" s="67">
        <f>E86+E87+E88+E89+E90+E91</f>
        <v>12494</v>
      </c>
      <c r="F85" s="67">
        <f>F86+F87+F88+F89+F90+F91</f>
        <v>12494</v>
      </c>
      <c r="G85" s="67">
        <f>G86+G87+G88+G89+G90+G91</f>
        <v>12494</v>
      </c>
      <c r="H85" s="67"/>
      <c r="I85" s="67"/>
    </row>
    <row r="86" spans="1:9" s="37" customFormat="1" ht="13.5" customHeight="1">
      <c r="A86" s="63" t="s">
        <v>117</v>
      </c>
      <c r="B86" s="63" t="s">
        <v>105</v>
      </c>
      <c r="C86" s="64"/>
      <c r="D86" s="68" t="s">
        <v>119</v>
      </c>
      <c r="E86" s="67">
        <v>12000</v>
      </c>
      <c r="F86" s="67">
        <v>12000</v>
      </c>
      <c r="G86" s="67">
        <v>12000</v>
      </c>
      <c r="H86" s="67"/>
      <c r="I86" s="67"/>
    </row>
    <row r="87" spans="1:9" s="37" customFormat="1" ht="13.5" customHeight="1">
      <c r="A87" s="63" t="s">
        <v>117</v>
      </c>
      <c r="B87" s="63" t="s">
        <v>78</v>
      </c>
      <c r="C87" s="64"/>
      <c r="D87" s="68" t="s">
        <v>120</v>
      </c>
      <c r="E87" s="67"/>
      <c r="F87" s="67"/>
      <c r="G87" s="67"/>
      <c r="H87" s="67"/>
      <c r="I87" s="67"/>
    </row>
    <row r="88" spans="1:9" s="37" customFormat="1" ht="13.5" customHeight="1">
      <c r="A88" s="63" t="s">
        <v>117</v>
      </c>
      <c r="B88" s="63" t="s">
        <v>121</v>
      </c>
      <c r="C88" s="64"/>
      <c r="D88" s="68" t="s">
        <v>122</v>
      </c>
      <c r="E88" s="67"/>
      <c r="F88" s="67"/>
      <c r="G88" s="67"/>
      <c r="H88" s="67"/>
      <c r="I88" s="67"/>
    </row>
    <row r="89" spans="1:9" s="37" customFormat="1" ht="13.5" customHeight="1">
      <c r="A89" s="63" t="s">
        <v>117</v>
      </c>
      <c r="B89" s="63" t="s">
        <v>123</v>
      </c>
      <c r="C89" s="64"/>
      <c r="D89" s="68" t="s">
        <v>124</v>
      </c>
      <c r="E89" s="67"/>
      <c r="F89" s="67"/>
      <c r="G89" s="67"/>
      <c r="H89" s="67"/>
      <c r="I89" s="67"/>
    </row>
    <row r="90" spans="1:9" s="37" customFormat="1" ht="13.5" customHeight="1">
      <c r="A90" s="63" t="s">
        <v>117</v>
      </c>
      <c r="B90" s="63" t="s">
        <v>114</v>
      </c>
      <c r="C90" s="64"/>
      <c r="D90" s="68" t="s">
        <v>125</v>
      </c>
      <c r="E90" s="67">
        <v>494</v>
      </c>
      <c r="F90" s="67">
        <v>494</v>
      </c>
      <c r="G90" s="67">
        <v>494</v>
      </c>
      <c r="H90" s="67"/>
      <c r="I90" s="67"/>
    </row>
    <row r="91" spans="1:9" s="37" customFormat="1" ht="13.5" customHeight="1">
      <c r="A91" s="63" t="s">
        <v>117</v>
      </c>
      <c r="B91" s="63" t="s">
        <v>83</v>
      </c>
      <c r="C91" s="64"/>
      <c r="D91" s="68" t="s">
        <v>126</v>
      </c>
      <c r="E91" s="64"/>
      <c r="F91" s="64"/>
      <c r="G91" s="64"/>
      <c r="H91" s="64"/>
      <c r="I91" s="64"/>
    </row>
    <row r="92" spans="1:9" s="37" customFormat="1" ht="13.5" customHeight="1">
      <c r="A92" s="63" t="s">
        <v>117</v>
      </c>
      <c r="B92" s="63" t="s">
        <v>89</v>
      </c>
      <c r="C92" s="64"/>
      <c r="D92" s="68" t="s">
        <v>127</v>
      </c>
      <c r="E92" s="64"/>
      <c r="F92" s="64"/>
      <c r="G92" s="64"/>
      <c r="H92" s="64"/>
      <c r="I92" s="64"/>
    </row>
    <row r="93" spans="1:9" s="37" customFormat="1" ht="13.5" customHeight="1">
      <c r="A93" s="63" t="s">
        <v>117</v>
      </c>
      <c r="B93" s="63" t="s">
        <v>128</v>
      </c>
      <c r="C93" s="64"/>
      <c r="D93" s="68" t="s">
        <v>129</v>
      </c>
      <c r="E93" s="54">
        <f t="shared" ref="E93:E109" si="4">SUM(F93+H93+I93)</f>
        <v>0</v>
      </c>
      <c r="F93" s="64"/>
      <c r="G93" s="64"/>
      <c r="H93" s="64"/>
      <c r="I93" s="64"/>
    </row>
    <row r="94" spans="1:9" s="37" customFormat="1" ht="13.5" customHeight="1">
      <c r="A94" s="63" t="s">
        <v>117</v>
      </c>
      <c r="B94" s="63" t="s">
        <v>130</v>
      </c>
      <c r="C94" s="64"/>
      <c r="D94" s="68" t="s">
        <v>131</v>
      </c>
      <c r="E94" s="54">
        <f t="shared" si="4"/>
        <v>0</v>
      </c>
      <c r="F94" s="64"/>
      <c r="G94" s="64"/>
      <c r="H94" s="64"/>
      <c r="I94" s="64"/>
    </row>
    <row r="95" spans="1:9" s="37" customFormat="1" ht="13.5" customHeight="1">
      <c r="A95" s="63" t="s">
        <v>117</v>
      </c>
      <c r="B95" s="63" t="s">
        <v>132</v>
      </c>
      <c r="C95" s="64"/>
      <c r="D95" s="68" t="s">
        <v>133</v>
      </c>
      <c r="E95" s="54">
        <f t="shared" si="4"/>
        <v>0</v>
      </c>
      <c r="F95" s="64"/>
      <c r="G95" s="64"/>
      <c r="H95" s="64"/>
      <c r="I95" s="64"/>
    </row>
    <row r="96" spans="1:9" s="37" customFormat="1" ht="13.5" customHeight="1">
      <c r="A96" s="63" t="s">
        <v>117</v>
      </c>
      <c r="B96" s="63" t="s">
        <v>134</v>
      </c>
      <c r="C96" s="64"/>
      <c r="D96" s="68" t="s">
        <v>135</v>
      </c>
      <c r="E96" s="54">
        <f t="shared" si="4"/>
        <v>0</v>
      </c>
      <c r="F96" s="64"/>
      <c r="G96" s="64"/>
      <c r="H96" s="64"/>
      <c r="I96" s="64"/>
    </row>
    <row r="97" spans="1:9" s="37" customFormat="1" ht="13.5" customHeight="1">
      <c r="A97" s="63" t="s">
        <v>117</v>
      </c>
      <c r="B97" s="63" t="s">
        <v>136</v>
      </c>
      <c r="C97" s="64"/>
      <c r="D97" s="68" t="s">
        <v>137</v>
      </c>
      <c r="E97" s="54">
        <f t="shared" si="4"/>
        <v>0</v>
      </c>
      <c r="F97" s="64"/>
      <c r="G97" s="64"/>
      <c r="H97" s="64"/>
      <c r="I97" s="64"/>
    </row>
    <row r="98" spans="1:9" s="37" customFormat="1" ht="13.5" customHeight="1">
      <c r="A98" s="63" t="s">
        <v>117</v>
      </c>
      <c r="B98" s="63" t="s">
        <v>138</v>
      </c>
      <c r="C98" s="64"/>
      <c r="D98" s="68" t="s">
        <v>139</v>
      </c>
      <c r="E98" s="54">
        <f t="shared" si="4"/>
        <v>0</v>
      </c>
      <c r="F98" s="64"/>
      <c r="G98" s="64"/>
      <c r="H98" s="64"/>
      <c r="I98" s="64"/>
    </row>
    <row r="99" spans="1:9" s="37" customFormat="1" ht="13.5" customHeight="1">
      <c r="A99" s="63" t="s">
        <v>117</v>
      </c>
      <c r="B99" s="63" t="s">
        <v>140</v>
      </c>
      <c r="C99" s="64"/>
      <c r="D99" s="68" t="s">
        <v>141</v>
      </c>
      <c r="E99" s="54">
        <f t="shared" si="4"/>
        <v>0</v>
      </c>
      <c r="F99" s="64"/>
      <c r="G99" s="64"/>
      <c r="H99" s="64"/>
      <c r="I99" s="64"/>
    </row>
    <row r="100" spans="1:9" s="37" customFormat="1" ht="13.5" customHeight="1">
      <c r="A100" s="63" t="s">
        <v>117</v>
      </c>
      <c r="B100" s="63" t="s">
        <v>87</v>
      </c>
      <c r="C100" s="64"/>
      <c r="D100" s="68" t="s">
        <v>142</v>
      </c>
      <c r="E100" s="54">
        <f t="shared" si="4"/>
        <v>0</v>
      </c>
      <c r="F100" s="64"/>
      <c r="G100" s="64"/>
      <c r="H100" s="64"/>
      <c r="I100" s="64"/>
    </row>
    <row r="101" spans="1:9" s="37" customFormat="1" ht="21.75" customHeight="1">
      <c r="A101" s="63" t="s">
        <v>143</v>
      </c>
      <c r="B101" s="63"/>
      <c r="C101" s="64"/>
      <c r="D101" s="65" t="s">
        <v>144</v>
      </c>
      <c r="E101" s="54">
        <f t="shared" si="4"/>
        <v>0</v>
      </c>
      <c r="F101" s="64">
        <f>SUM(F102:F110)</f>
        <v>0</v>
      </c>
      <c r="G101" s="64">
        <f>SUM(G102:G110)</f>
        <v>0</v>
      </c>
      <c r="H101" s="64">
        <f>SUM(H102:H110)</f>
        <v>0</v>
      </c>
      <c r="I101" s="64">
        <f>SUM(I102:I110)</f>
        <v>0</v>
      </c>
    </row>
    <row r="102" spans="1:9" s="37" customFormat="1" ht="28.5">
      <c r="A102" s="63" t="s">
        <v>145</v>
      </c>
      <c r="B102" s="63" t="s">
        <v>105</v>
      </c>
      <c r="C102" s="64"/>
      <c r="D102" s="69" t="s">
        <v>146</v>
      </c>
      <c r="E102" s="54">
        <f t="shared" si="4"/>
        <v>0</v>
      </c>
      <c r="F102" s="64"/>
      <c r="G102" s="64"/>
      <c r="H102" s="64"/>
      <c r="I102" s="64"/>
    </row>
    <row r="103" spans="1:9" s="37" customFormat="1" ht="28.5">
      <c r="A103" s="63" t="s">
        <v>145</v>
      </c>
      <c r="B103" s="63" t="s">
        <v>78</v>
      </c>
      <c r="C103" s="64"/>
      <c r="D103" s="69" t="s">
        <v>147</v>
      </c>
      <c r="E103" s="54">
        <f t="shared" si="4"/>
        <v>0</v>
      </c>
      <c r="F103" s="64"/>
      <c r="G103" s="64"/>
      <c r="H103" s="64"/>
      <c r="I103" s="64"/>
    </row>
    <row r="104" spans="1:9" s="37" customFormat="1" ht="14.25">
      <c r="A104" s="63" t="s">
        <v>143</v>
      </c>
      <c r="B104" s="63" t="s">
        <v>79</v>
      </c>
      <c r="C104" s="64"/>
      <c r="D104" s="69" t="s">
        <v>148</v>
      </c>
      <c r="E104" s="54">
        <f t="shared" si="4"/>
        <v>0</v>
      </c>
      <c r="F104" s="64"/>
      <c r="G104" s="64"/>
      <c r="H104" s="64"/>
      <c r="I104" s="64"/>
    </row>
    <row r="105" spans="1:9" s="37" customFormat="1" ht="14.25">
      <c r="A105" s="63" t="s">
        <v>143</v>
      </c>
      <c r="B105" s="63" t="s">
        <v>121</v>
      </c>
      <c r="C105" s="64"/>
      <c r="D105" s="69" t="s">
        <v>149</v>
      </c>
      <c r="E105" s="54">
        <f t="shared" si="4"/>
        <v>0</v>
      </c>
      <c r="F105" s="64"/>
      <c r="G105" s="64"/>
      <c r="H105" s="64"/>
      <c r="I105" s="64"/>
    </row>
    <row r="106" spans="1:9" s="37" customFormat="1" ht="14.25">
      <c r="A106" s="63" t="s">
        <v>143</v>
      </c>
      <c r="B106" s="63" t="s">
        <v>123</v>
      </c>
      <c r="C106" s="64"/>
      <c r="D106" s="69" t="s">
        <v>150</v>
      </c>
      <c r="E106" s="54">
        <f t="shared" si="4"/>
        <v>0</v>
      </c>
      <c r="F106" s="64"/>
      <c r="G106" s="64"/>
      <c r="H106" s="64"/>
      <c r="I106" s="64"/>
    </row>
    <row r="107" spans="1:9" s="37" customFormat="1" ht="14.25">
      <c r="A107" s="63" t="s">
        <v>143</v>
      </c>
      <c r="B107" s="63" t="s">
        <v>111</v>
      </c>
      <c r="C107" s="64"/>
      <c r="D107" s="69" t="s">
        <v>151</v>
      </c>
      <c r="E107" s="54">
        <f t="shared" si="4"/>
        <v>0</v>
      </c>
      <c r="F107" s="64"/>
      <c r="G107" s="64"/>
      <c r="H107" s="64"/>
      <c r="I107" s="64"/>
    </row>
    <row r="108" spans="1:9" s="37" customFormat="1" ht="21" customHeight="1">
      <c r="A108" s="70">
        <v>303</v>
      </c>
      <c r="B108" s="70" t="s">
        <v>83</v>
      </c>
      <c r="C108" s="64"/>
      <c r="D108" s="69" t="s">
        <v>152</v>
      </c>
      <c r="E108" s="54">
        <f t="shared" si="4"/>
        <v>0</v>
      </c>
      <c r="F108" s="64"/>
      <c r="G108" s="64"/>
      <c r="H108" s="64"/>
      <c r="I108" s="64"/>
    </row>
    <row r="109" spans="1:9" s="37" customFormat="1" ht="18.75" customHeight="1">
      <c r="A109" s="70">
        <v>303</v>
      </c>
      <c r="B109" s="70" t="s">
        <v>128</v>
      </c>
      <c r="C109" s="64"/>
      <c r="D109" s="69" t="s">
        <v>153</v>
      </c>
      <c r="E109" s="54">
        <f t="shared" si="4"/>
        <v>0</v>
      </c>
      <c r="F109" s="64"/>
      <c r="G109" s="64"/>
      <c r="H109" s="64"/>
      <c r="I109" s="64"/>
    </row>
    <row r="110" spans="1:9" s="37" customFormat="1" ht="19.5" customHeight="1">
      <c r="A110" s="63" t="s">
        <v>143</v>
      </c>
      <c r="B110" s="73">
        <v>99</v>
      </c>
      <c r="C110" s="64"/>
      <c r="D110" s="62" t="s">
        <v>155</v>
      </c>
      <c r="E110" s="64"/>
      <c r="F110" s="64"/>
      <c r="G110" s="64"/>
      <c r="H110" s="64"/>
      <c r="I110" s="64"/>
    </row>
    <row r="111" spans="1:9" s="37" customFormat="1" ht="26.25" customHeight="1">
      <c r="A111" s="49"/>
      <c r="B111" s="50"/>
      <c r="C111" s="51"/>
      <c r="D111" s="52" t="s">
        <v>157</v>
      </c>
      <c r="E111" s="54">
        <f>E112+E120+E136</f>
        <v>1636264.3599999999</v>
      </c>
      <c r="F111" s="54">
        <f t="shared" ref="F111:F174" si="5">G111+H111+I111</f>
        <v>1636264.3599999999</v>
      </c>
      <c r="G111" s="54">
        <f>G112+G120+G136</f>
        <v>1636264.3599999999</v>
      </c>
      <c r="H111" s="54">
        <f>H112+H120+H136</f>
        <v>0</v>
      </c>
      <c r="I111" s="54">
        <f>I112+I120+I136</f>
        <v>0</v>
      </c>
    </row>
    <row r="112" spans="1:9" s="38" customFormat="1" ht="16.5" customHeight="1">
      <c r="A112" s="55">
        <v>301</v>
      </c>
      <c r="B112" s="55"/>
      <c r="C112" s="56"/>
      <c r="D112" s="57" t="s">
        <v>103</v>
      </c>
      <c r="E112" s="54">
        <f t="shared" ref="E112:E144" si="6">SUM(F112+H112+I112)</f>
        <v>1616376.3599999999</v>
      </c>
      <c r="F112" s="54">
        <f t="shared" si="5"/>
        <v>1616376.3599999999</v>
      </c>
      <c r="G112" s="54">
        <f>G113+G114+G115+G116</f>
        <v>1616376.3599999999</v>
      </c>
      <c r="H112" s="54"/>
      <c r="I112" s="54"/>
    </row>
    <row r="113" spans="1:9" s="38" customFormat="1" ht="16.5" customHeight="1">
      <c r="A113" s="55" t="s">
        <v>104</v>
      </c>
      <c r="B113" s="55" t="s">
        <v>105</v>
      </c>
      <c r="C113" s="56"/>
      <c r="D113" s="59" t="s">
        <v>106</v>
      </c>
      <c r="E113" s="54">
        <f t="shared" si="6"/>
        <v>698940</v>
      </c>
      <c r="F113" s="54">
        <f t="shared" si="5"/>
        <v>698940</v>
      </c>
      <c r="G113" s="60">
        <v>698940</v>
      </c>
      <c r="H113" s="61"/>
      <c r="I113" s="61"/>
    </row>
    <row r="114" spans="1:9" s="38" customFormat="1" ht="16.5" customHeight="1">
      <c r="A114" s="55" t="s">
        <v>104</v>
      </c>
      <c r="B114" s="55" t="s">
        <v>78</v>
      </c>
      <c r="C114" s="56"/>
      <c r="D114" s="59" t="s">
        <v>107</v>
      </c>
      <c r="E114" s="54">
        <f t="shared" si="6"/>
        <v>537120</v>
      </c>
      <c r="F114" s="54">
        <f t="shared" si="5"/>
        <v>537120</v>
      </c>
      <c r="G114" s="60">
        <v>537120</v>
      </c>
      <c r="H114" s="61"/>
      <c r="I114" s="61"/>
    </row>
    <row r="115" spans="1:9" s="38" customFormat="1" ht="16.5" customHeight="1">
      <c r="A115" s="55" t="s">
        <v>104</v>
      </c>
      <c r="B115" s="55" t="s">
        <v>108</v>
      </c>
      <c r="C115" s="56"/>
      <c r="D115" s="59" t="s">
        <v>109</v>
      </c>
      <c r="E115" s="54">
        <f t="shared" si="6"/>
        <v>73095</v>
      </c>
      <c r="F115" s="54">
        <f t="shared" si="5"/>
        <v>73095</v>
      </c>
      <c r="G115" s="61">
        <v>73095</v>
      </c>
      <c r="H115" s="61"/>
      <c r="I115" s="61"/>
    </row>
    <row r="116" spans="1:9" s="38" customFormat="1" ht="16.5" customHeight="1">
      <c r="A116" s="55" t="s">
        <v>104</v>
      </c>
      <c r="B116" s="55" t="s">
        <v>79</v>
      </c>
      <c r="C116" s="56"/>
      <c r="D116" s="59" t="s">
        <v>110</v>
      </c>
      <c r="E116" s="54">
        <f t="shared" si="6"/>
        <v>307221.36</v>
      </c>
      <c r="F116" s="54">
        <f t="shared" si="5"/>
        <v>307221.36</v>
      </c>
      <c r="G116" s="61">
        <v>307221.36</v>
      </c>
      <c r="H116" s="61"/>
      <c r="I116" s="61"/>
    </row>
    <row r="117" spans="1:9" s="38" customFormat="1" ht="16.5" customHeight="1">
      <c r="A117" s="55" t="s">
        <v>104</v>
      </c>
      <c r="B117" s="55" t="s">
        <v>111</v>
      </c>
      <c r="C117" s="56"/>
      <c r="D117" s="59" t="s">
        <v>112</v>
      </c>
      <c r="E117" s="54">
        <f t="shared" si="6"/>
        <v>0</v>
      </c>
      <c r="F117" s="54">
        <f t="shared" si="5"/>
        <v>0</v>
      </c>
      <c r="G117" s="61"/>
      <c r="H117" s="61"/>
      <c r="I117" s="61"/>
    </row>
    <row r="118" spans="1:9" s="38" customFormat="1" ht="21" customHeight="1">
      <c r="A118" s="55" t="s">
        <v>113</v>
      </c>
      <c r="B118" s="55" t="s">
        <v>114</v>
      </c>
      <c r="C118" s="56"/>
      <c r="D118" s="62" t="s">
        <v>115</v>
      </c>
      <c r="E118" s="54">
        <f t="shared" si="6"/>
        <v>0</v>
      </c>
      <c r="F118" s="54">
        <f t="shared" si="5"/>
        <v>0</v>
      </c>
      <c r="G118" s="61"/>
      <c r="H118" s="61"/>
      <c r="I118" s="61"/>
    </row>
    <row r="119" spans="1:9" s="38" customFormat="1" ht="16.5" customHeight="1">
      <c r="A119" s="55" t="s">
        <v>104</v>
      </c>
      <c r="B119" s="55" t="s">
        <v>87</v>
      </c>
      <c r="C119" s="56"/>
      <c r="D119" s="59" t="s">
        <v>116</v>
      </c>
      <c r="E119" s="54">
        <f t="shared" si="6"/>
        <v>0</v>
      </c>
      <c r="F119" s="54">
        <f t="shared" si="5"/>
        <v>0</v>
      </c>
      <c r="G119" s="61"/>
      <c r="H119" s="61"/>
      <c r="I119" s="61"/>
    </row>
    <row r="120" spans="1:9" s="37" customFormat="1" ht="21.75" customHeight="1">
      <c r="A120" s="63" t="s">
        <v>117</v>
      </c>
      <c r="B120" s="63"/>
      <c r="C120" s="64"/>
      <c r="D120" s="65" t="s">
        <v>118</v>
      </c>
      <c r="E120" s="54">
        <f t="shared" si="6"/>
        <v>11824</v>
      </c>
      <c r="F120" s="54">
        <f t="shared" si="5"/>
        <v>11824</v>
      </c>
      <c r="G120" s="67">
        <f>G121+G125</f>
        <v>11824</v>
      </c>
      <c r="H120" s="67"/>
      <c r="I120" s="67"/>
    </row>
    <row r="121" spans="1:9" s="37" customFormat="1" ht="13.5" customHeight="1">
      <c r="A121" s="63" t="s">
        <v>117</v>
      </c>
      <c r="B121" s="63" t="s">
        <v>105</v>
      </c>
      <c r="C121" s="64"/>
      <c r="D121" s="68" t="s">
        <v>119</v>
      </c>
      <c r="E121" s="54">
        <f t="shared" si="6"/>
        <v>10800</v>
      </c>
      <c r="F121" s="54">
        <f t="shared" si="5"/>
        <v>10800</v>
      </c>
      <c r="G121" s="67">
        <v>10800</v>
      </c>
      <c r="H121" s="67"/>
      <c r="I121" s="67"/>
    </row>
    <row r="122" spans="1:9" s="37" customFormat="1" ht="13.5" customHeight="1">
      <c r="A122" s="63" t="s">
        <v>117</v>
      </c>
      <c r="B122" s="63" t="s">
        <v>78</v>
      </c>
      <c r="C122" s="64"/>
      <c r="D122" s="68" t="s">
        <v>120</v>
      </c>
      <c r="E122" s="54">
        <f t="shared" si="6"/>
        <v>0</v>
      </c>
      <c r="F122" s="54">
        <f t="shared" si="5"/>
        <v>0</v>
      </c>
      <c r="G122" s="67"/>
      <c r="H122" s="67"/>
      <c r="I122" s="67"/>
    </row>
    <row r="123" spans="1:9" s="37" customFormat="1" ht="13.5" customHeight="1">
      <c r="A123" s="63" t="s">
        <v>117</v>
      </c>
      <c r="B123" s="63" t="s">
        <v>121</v>
      </c>
      <c r="C123" s="64"/>
      <c r="D123" s="68" t="s">
        <v>122</v>
      </c>
      <c r="E123" s="54">
        <f t="shared" si="6"/>
        <v>0</v>
      </c>
      <c r="F123" s="54">
        <f t="shared" si="5"/>
        <v>0</v>
      </c>
      <c r="G123" s="67"/>
      <c r="H123" s="67"/>
      <c r="I123" s="67"/>
    </row>
    <row r="124" spans="1:9" s="37" customFormat="1" ht="13.5" customHeight="1">
      <c r="A124" s="63" t="s">
        <v>117</v>
      </c>
      <c r="B124" s="63" t="s">
        <v>123</v>
      </c>
      <c r="C124" s="64"/>
      <c r="D124" s="68" t="s">
        <v>124</v>
      </c>
      <c r="E124" s="54">
        <f t="shared" si="6"/>
        <v>0</v>
      </c>
      <c r="F124" s="54">
        <f t="shared" si="5"/>
        <v>0</v>
      </c>
      <c r="G124" s="67"/>
      <c r="H124" s="67"/>
      <c r="I124" s="67"/>
    </row>
    <row r="125" spans="1:9" s="37" customFormat="1" ht="13.5" customHeight="1">
      <c r="A125" s="63" t="s">
        <v>117</v>
      </c>
      <c r="B125" s="63" t="s">
        <v>114</v>
      </c>
      <c r="C125" s="64"/>
      <c r="D125" s="68" t="s">
        <v>125</v>
      </c>
      <c r="E125" s="54">
        <f t="shared" si="6"/>
        <v>1024</v>
      </c>
      <c r="F125" s="54">
        <f t="shared" si="5"/>
        <v>1024</v>
      </c>
      <c r="G125" s="67">
        <v>1024</v>
      </c>
      <c r="H125" s="67"/>
      <c r="I125" s="67"/>
    </row>
    <row r="126" spans="1:9" s="37" customFormat="1" ht="13.5" customHeight="1">
      <c r="A126" s="63" t="s">
        <v>117</v>
      </c>
      <c r="B126" s="63" t="s">
        <v>83</v>
      </c>
      <c r="C126" s="64"/>
      <c r="D126" s="68" t="s">
        <v>126</v>
      </c>
      <c r="E126" s="54">
        <f t="shared" si="6"/>
        <v>0</v>
      </c>
      <c r="F126" s="54">
        <f t="shared" si="5"/>
        <v>0</v>
      </c>
      <c r="G126" s="64"/>
      <c r="H126" s="64"/>
      <c r="I126" s="64"/>
    </row>
    <row r="127" spans="1:9" s="37" customFormat="1" ht="13.5" customHeight="1">
      <c r="A127" s="63" t="s">
        <v>117</v>
      </c>
      <c r="B127" s="63" t="s">
        <v>89</v>
      </c>
      <c r="C127" s="64"/>
      <c r="D127" s="68" t="s">
        <v>127</v>
      </c>
      <c r="E127" s="54">
        <f t="shared" si="6"/>
        <v>0</v>
      </c>
      <c r="F127" s="54">
        <f t="shared" si="5"/>
        <v>0</v>
      </c>
      <c r="G127" s="64"/>
      <c r="H127" s="64"/>
      <c r="I127" s="64"/>
    </row>
    <row r="128" spans="1:9" s="37" customFormat="1" ht="13.5" customHeight="1">
      <c r="A128" s="63" t="s">
        <v>117</v>
      </c>
      <c r="B128" s="63" t="s">
        <v>128</v>
      </c>
      <c r="C128" s="64"/>
      <c r="D128" s="68" t="s">
        <v>129</v>
      </c>
      <c r="E128" s="54">
        <f t="shared" si="6"/>
        <v>0</v>
      </c>
      <c r="F128" s="54">
        <f t="shared" si="5"/>
        <v>0</v>
      </c>
      <c r="G128" s="64"/>
      <c r="H128" s="64"/>
      <c r="I128" s="64"/>
    </row>
    <row r="129" spans="1:9" s="37" customFormat="1" ht="13.5" customHeight="1">
      <c r="A129" s="63" t="s">
        <v>117</v>
      </c>
      <c r="B129" s="63" t="s">
        <v>130</v>
      </c>
      <c r="C129" s="64"/>
      <c r="D129" s="68" t="s">
        <v>131</v>
      </c>
      <c r="E129" s="54">
        <f t="shared" si="6"/>
        <v>0</v>
      </c>
      <c r="F129" s="54">
        <f t="shared" si="5"/>
        <v>0</v>
      </c>
      <c r="G129" s="64"/>
      <c r="H129" s="64"/>
      <c r="I129" s="64"/>
    </row>
    <row r="130" spans="1:9" s="37" customFormat="1" ht="13.5" customHeight="1">
      <c r="A130" s="63" t="s">
        <v>117</v>
      </c>
      <c r="B130" s="63" t="s">
        <v>132</v>
      </c>
      <c r="C130" s="64"/>
      <c r="D130" s="68" t="s">
        <v>133</v>
      </c>
      <c r="E130" s="54">
        <f t="shared" si="6"/>
        <v>0</v>
      </c>
      <c r="F130" s="54">
        <f t="shared" si="5"/>
        <v>0</v>
      </c>
      <c r="G130" s="64"/>
      <c r="H130" s="64"/>
      <c r="I130" s="64"/>
    </row>
    <row r="131" spans="1:9" s="37" customFormat="1" ht="13.5" customHeight="1">
      <c r="A131" s="63" t="s">
        <v>117</v>
      </c>
      <c r="B131" s="63" t="s">
        <v>134</v>
      </c>
      <c r="C131" s="64"/>
      <c r="D131" s="68" t="s">
        <v>135</v>
      </c>
      <c r="E131" s="54">
        <f t="shared" si="6"/>
        <v>0</v>
      </c>
      <c r="F131" s="54">
        <f t="shared" si="5"/>
        <v>0</v>
      </c>
      <c r="G131" s="64"/>
      <c r="H131" s="64"/>
      <c r="I131" s="64"/>
    </row>
    <row r="132" spans="1:9" s="37" customFormat="1" ht="13.5" customHeight="1">
      <c r="A132" s="63" t="s">
        <v>117</v>
      </c>
      <c r="B132" s="63" t="s">
        <v>136</v>
      </c>
      <c r="C132" s="64"/>
      <c r="D132" s="68" t="s">
        <v>137</v>
      </c>
      <c r="E132" s="54">
        <f t="shared" si="6"/>
        <v>0</v>
      </c>
      <c r="F132" s="54">
        <f t="shared" si="5"/>
        <v>0</v>
      </c>
      <c r="G132" s="64"/>
      <c r="H132" s="64"/>
      <c r="I132" s="64"/>
    </row>
    <row r="133" spans="1:9" s="37" customFormat="1" ht="13.5" customHeight="1">
      <c r="A133" s="63" t="s">
        <v>117</v>
      </c>
      <c r="B133" s="63" t="s">
        <v>138</v>
      </c>
      <c r="C133" s="64"/>
      <c r="D133" s="68" t="s">
        <v>139</v>
      </c>
      <c r="E133" s="54">
        <f t="shared" si="6"/>
        <v>0</v>
      </c>
      <c r="F133" s="54">
        <f t="shared" si="5"/>
        <v>0</v>
      </c>
      <c r="G133" s="64"/>
      <c r="H133" s="64"/>
      <c r="I133" s="64"/>
    </row>
    <row r="134" spans="1:9" s="37" customFormat="1" ht="13.5" customHeight="1">
      <c r="A134" s="63" t="s">
        <v>117</v>
      </c>
      <c r="B134" s="63" t="s">
        <v>140</v>
      </c>
      <c r="C134" s="64"/>
      <c r="D134" s="68" t="s">
        <v>141</v>
      </c>
      <c r="E134" s="54">
        <f t="shared" si="6"/>
        <v>0</v>
      </c>
      <c r="F134" s="54">
        <f t="shared" si="5"/>
        <v>0</v>
      </c>
      <c r="G134" s="64"/>
      <c r="H134" s="64"/>
      <c r="I134" s="64"/>
    </row>
    <row r="135" spans="1:9" s="37" customFormat="1" ht="13.5" customHeight="1">
      <c r="A135" s="63" t="s">
        <v>117</v>
      </c>
      <c r="B135" s="63" t="s">
        <v>87</v>
      </c>
      <c r="C135" s="64"/>
      <c r="D135" s="68" t="s">
        <v>142</v>
      </c>
      <c r="E135" s="54">
        <f t="shared" si="6"/>
        <v>0</v>
      </c>
      <c r="F135" s="54">
        <f t="shared" si="5"/>
        <v>0</v>
      </c>
      <c r="G135" s="64"/>
      <c r="H135" s="64"/>
      <c r="I135" s="64"/>
    </row>
    <row r="136" spans="1:9" s="37" customFormat="1" ht="21.75" customHeight="1">
      <c r="A136" s="63" t="s">
        <v>143</v>
      </c>
      <c r="B136" s="63"/>
      <c r="C136" s="64"/>
      <c r="D136" s="65" t="s">
        <v>144</v>
      </c>
      <c r="E136" s="54">
        <f t="shared" si="6"/>
        <v>8064</v>
      </c>
      <c r="F136" s="54">
        <f t="shared" si="5"/>
        <v>8064</v>
      </c>
      <c r="G136" s="64">
        <v>8064</v>
      </c>
      <c r="H136" s="64">
        <f>SUM(H137:H145)</f>
        <v>0</v>
      </c>
      <c r="I136" s="64">
        <f>SUM(I137:I145)</f>
        <v>0</v>
      </c>
    </row>
    <row r="137" spans="1:9" s="37" customFormat="1" ht="28.5">
      <c r="A137" s="63" t="s">
        <v>145</v>
      </c>
      <c r="B137" s="63" t="s">
        <v>105</v>
      </c>
      <c r="C137" s="64"/>
      <c r="D137" s="69" t="s">
        <v>146</v>
      </c>
      <c r="E137" s="54">
        <f t="shared" si="6"/>
        <v>0</v>
      </c>
      <c r="F137" s="54">
        <f t="shared" si="5"/>
        <v>0</v>
      </c>
      <c r="G137" s="64"/>
      <c r="H137" s="64"/>
      <c r="I137" s="64"/>
    </row>
    <row r="138" spans="1:9" s="37" customFormat="1" ht="28.5">
      <c r="A138" s="63" t="s">
        <v>145</v>
      </c>
      <c r="B138" s="63" t="s">
        <v>78</v>
      </c>
      <c r="C138" s="64"/>
      <c r="D138" s="69" t="s">
        <v>147</v>
      </c>
      <c r="E138" s="54">
        <f t="shared" si="6"/>
        <v>0</v>
      </c>
      <c r="F138" s="54">
        <f t="shared" si="5"/>
        <v>0</v>
      </c>
      <c r="G138" s="64"/>
      <c r="H138" s="64"/>
      <c r="I138" s="64"/>
    </row>
    <row r="139" spans="1:9" s="37" customFormat="1" ht="14.25">
      <c r="A139" s="63" t="s">
        <v>143</v>
      </c>
      <c r="B139" s="63" t="s">
        <v>79</v>
      </c>
      <c r="C139" s="64"/>
      <c r="D139" s="69" t="s">
        <v>148</v>
      </c>
      <c r="E139" s="54">
        <f t="shared" si="6"/>
        <v>0</v>
      </c>
      <c r="F139" s="54">
        <f t="shared" si="5"/>
        <v>0</v>
      </c>
      <c r="G139" s="64"/>
      <c r="H139" s="64"/>
      <c r="I139" s="64"/>
    </row>
    <row r="140" spans="1:9" s="37" customFormat="1" ht="14.25">
      <c r="A140" s="63" t="s">
        <v>143</v>
      </c>
      <c r="B140" s="63" t="s">
        <v>121</v>
      </c>
      <c r="C140" s="64"/>
      <c r="D140" s="69" t="s">
        <v>149</v>
      </c>
      <c r="E140" s="54">
        <f t="shared" si="6"/>
        <v>8064</v>
      </c>
      <c r="F140" s="54">
        <f t="shared" si="5"/>
        <v>8064</v>
      </c>
      <c r="G140" s="64">
        <v>8064</v>
      </c>
      <c r="H140" s="64"/>
      <c r="I140" s="64"/>
    </row>
    <row r="141" spans="1:9" s="37" customFormat="1" ht="14.25">
      <c r="A141" s="63" t="s">
        <v>143</v>
      </c>
      <c r="B141" s="63" t="s">
        <v>123</v>
      </c>
      <c r="C141" s="64"/>
      <c r="D141" s="69" t="s">
        <v>150</v>
      </c>
      <c r="E141" s="54">
        <f t="shared" si="6"/>
        <v>0</v>
      </c>
      <c r="F141" s="54">
        <f t="shared" si="5"/>
        <v>0</v>
      </c>
      <c r="G141" s="64"/>
      <c r="H141" s="64"/>
      <c r="I141" s="64"/>
    </row>
    <row r="142" spans="1:9" s="37" customFormat="1" ht="14.25">
      <c r="A142" s="63" t="s">
        <v>143</v>
      </c>
      <c r="B142" s="63" t="s">
        <v>111</v>
      </c>
      <c r="C142" s="64"/>
      <c r="D142" s="69" t="s">
        <v>151</v>
      </c>
      <c r="E142" s="54">
        <f t="shared" si="6"/>
        <v>0</v>
      </c>
      <c r="F142" s="54">
        <f t="shared" si="5"/>
        <v>0</v>
      </c>
      <c r="G142" s="64"/>
      <c r="H142" s="64"/>
      <c r="I142" s="64"/>
    </row>
    <row r="143" spans="1:9" s="37" customFormat="1" ht="21" customHeight="1">
      <c r="A143" s="70">
        <v>303</v>
      </c>
      <c r="B143" s="70" t="s">
        <v>83</v>
      </c>
      <c r="C143" s="64"/>
      <c r="D143" s="69" t="s">
        <v>152</v>
      </c>
      <c r="E143" s="54">
        <f t="shared" si="6"/>
        <v>0</v>
      </c>
      <c r="F143" s="54">
        <f t="shared" si="5"/>
        <v>0</v>
      </c>
      <c r="G143" s="64"/>
      <c r="H143" s="64"/>
      <c r="I143" s="64"/>
    </row>
    <row r="144" spans="1:9" s="37" customFormat="1" ht="18.75" customHeight="1">
      <c r="A144" s="70">
        <v>303</v>
      </c>
      <c r="B144" s="70" t="s">
        <v>128</v>
      </c>
      <c r="C144" s="64"/>
      <c r="D144" s="69" t="s">
        <v>153</v>
      </c>
      <c r="E144" s="54">
        <f t="shared" si="6"/>
        <v>0</v>
      </c>
      <c r="F144" s="54">
        <f t="shared" si="5"/>
        <v>0</v>
      </c>
      <c r="G144" s="64"/>
      <c r="H144" s="64"/>
      <c r="I144" s="64"/>
    </row>
    <row r="145" spans="1:9" s="37" customFormat="1" ht="19.5" customHeight="1">
      <c r="A145" s="63" t="s">
        <v>143</v>
      </c>
      <c r="B145" s="73">
        <v>99</v>
      </c>
      <c r="C145" s="64"/>
      <c r="D145" s="62" t="s">
        <v>155</v>
      </c>
      <c r="E145" s="64"/>
      <c r="F145" s="54">
        <f t="shared" si="5"/>
        <v>0</v>
      </c>
      <c r="G145" s="64"/>
      <c r="H145" s="64"/>
      <c r="I145" s="64"/>
    </row>
    <row r="146" spans="1:9" s="37" customFormat="1" ht="26.25" customHeight="1">
      <c r="A146" s="49"/>
      <c r="B146" s="50"/>
      <c r="C146" s="51"/>
      <c r="D146" s="52" t="s">
        <v>158</v>
      </c>
      <c r="E146" s="37">
        <f>E147+E155+E171</f>
        <v>784975.28</v>
      </c>
      <c r="F146" s="54">
        <f t="shared" si="5"/>
        <v>784975.28</v>
      </c>
      <c r="G146" s="54">
        <f>G147+G155+G171</f>
        <v>784975.28</v>
      </c>
      <c r="H146" s="54">
        <f>H147+H155+H171</f>
        <v>0</v>
      </c>
      <c r="I146" s="54"/>
    </row>
    <row r="147" spans="1:9" s="38" customFormat="1" ht="16.5" customHeight="1">
      <c r="A147" s="55">
        <v>301</v>
      </c>
      <c r="B147" s="55"/>
      <c r="C147" s="56"/>
      <c r="D147" s="57" t="s">
        <v>103</v>
      </c>
      <c r="E147" s="54">
        <f>E148+E149+E150+E151+E152+E153+E154</f>
        <v>762727.28</v>
      </c>
      <c r="F147" s="54">
        <f t="shared" si="5"/>
        <v>1547702.56</v>
      </c>
      <c r="G147" s="54">
        <f>G148+G149+G150+G151+G154</f>
        <v>762727.28</v>
      </c>
      <c r="H147" s="54"/>
      <c r="I147" s="54">
        <f>E147+E155+E171</f>
        <v>784975.28</v>
      </c>
    </row>
    <row r="148" spans="1:9" s="38" customFormat="1" ht="16.5" customHeight="1">
      <c r="A148" s="55" t="s">
        <v>104</v>
      </c>
      <c r="B148" s="55" t="s">
        <v>105</v>
      </c>
      <c r="C148" s="56"/>
      <c r="D148" s="59" t="s">
        <v>106</v>
      </c>
      <c r="E148" s="54">
        <f t="shared" ref="E148:E179" si="7">SUM(F148+H148+I148)</f>
        <v>366696</v>
      </c>
      <c r="F148" s="54">
        <f t="shared" si="5"/>
        <v>366696</v>
      </c>
      <c r="G148" s="60">
        <v>366696</v>
      </c>
      <c r="H148" s="61"/>
      <c r="I148" s="61"/>
    </row>
    <row r="149" spans="1:9" s="38" customFormat="1" ht="16.5" customHeight="1">
      <c r="A149" s="55" t="s">
        <v>104</v>
      </c>
      <c r="B149" s="55" t="s">
        <v>78</v>
      </c>
      <c r="C149" s="56"/>
      <c r="D149" s="59" t="s">
        <v>107</v>
      </c>
      <c r="E149" s="54">
        <f t="shared" si="7"/>
        <v>130728</v>
      </c>
      <c r="F149" s="54">
        <f t="shared" si="5"/>
        <v>130728</v>
      </c>
      <c r="G149" s="60">
        <v>130728</v>
      </c>
      <c r="H149" s="61"/>
      <c r="I149" s="61"/>
    </row>
    <row r="150" spans="1:9" s="38" customFormat="1" ht="16.5" customHeight="1">
      <c r="A150" s="55" t="s">
        <v>104</v>
      </c>
      <c r="B150" s="55" t="s">
        <v>108</v>
      </c>
      <c r="C150" s="56"/>
      <c r="D150" s="59" t="s">
        <v>109</v>
      </c>
      <c r="E150" s="54">
        <f t="shared" si="7"/>
        <v>30628</v>
      </c>
      <c r="F150" s="54">
        <f t="shared" si="5"/>
        <v>30628</v>
      </c>
      <c r="G150" s="61">
        <v>30628</v>
      </c>
      <c r="H150" s="61"/>
      <c r="I150" s="61"/>
    </row>
    <row r="151" spans="1:9" s="38" customFormat="1" ht="16.5" customHeight="1">
      <c r="A151" s="55" t="s">
        <v>104</v>
      </c>
      <c r="B151" s="55" t="s">
        <v>79</v>
      </c>
      <c r="C151" s="56"/>
      <c r="D151" s="59" t="s">
        <v>110</v>
      </c>
      <c r="E151" s="54">
        <f t="shared" si="7"/>
        <v>134675.28</v>
      </c>
      <c r="F151" s="54">
        <f t="shared" si="5"/>
        <v>134675.28</v>
      </c>
      <c r="G151" s="61">
        <v>134675.28</v>
      </c>
      <c r="H151" s="61"/>
      <c r="I151" s="61"/>
    </row>
    <row r="152" spans="1:9" s="38" customFormat="1" ht="16.5" customHeight="1">
      <c r="A152" s="55" t="s">
        <v>104</v>
      </c>
      <c r="B152" s="55" t="s">
        <v>111</v>
      </c>
      <c r="C152" s="56"/>
      <c r="D152" s="59" t="s">
        <v>112</v>
      </c>
      <c r="E152" s="54">
        <f t="shared" si="7"/>
        <v>0</v>
      </c>
      <c r="F152" s="54">
        <f t="shared" si="5"/>
        <v>0</v>
      </c>
      <c r="G152" s="61"/>
      <c r="H152" s="61"/>
      <c r="I152" s="61"/>
    </row>
    <row r="153" spans="1:9" s="38" customFormat="1" ht="21" customHeight="1">
      <c r="A153" s="55" t="s">
        <v>113</v>
      </c>
      <c r="B153" s="55" t="s">
        <v>114</v>
      </c>
      <c r="C153" s="56"/>
      <c r="D153" s="62" t="s">
        <v>115</v>
      </c>
      <c r="E153" s="54">
        <f t="shared" si="7"/>
        <v>0</v>
      </c>
      <c r="F153" s="54">
        <f t="shared" si="5"/>
        <v>0</v>
      </c>
      <c r="G153" s="61"/>
      <c r="H153" s="61"/>
      <c r="I153" s="61"/>
    </row>
    <row r="154" spans="1:9" s="38" customFormat="1" ht="16.5" customHeight="1">
      <c r="A154" s="55" t="s">
        <v>104</v>
      </c>
      <c r="B154" s="55" t="s">
        <v>87</v>
      </c>
      <c r="C154" s="56"/>
      <c r="D154" s="59" t="s">
        <v>116</v>
      </c>
      <c r="E154" s="54">
        <f t="shared" si="7"/>
        <v>100000</v>
      </c>
      <c r="F154" s="54">
        <f t="shared" si="5"/>
        <v>100000</v>
      </c>
      <c r="G154" s="61">
        <v>100000</v>
      </c>
      <c r="H154" s="61"/>
      <c r="I154" s="61"/>
    </row>
    <row r="155" spans="1:9" s="37" customFormat="1" ht="21.75" customHeight="1">
      <c r="A155" s="63" t="s">
        <v>117</v>
      </c>
      <c r="B155" s="63"/>
      <c r="C155" s="64"/>
      <c r="D155" s="65" t="s">
        <v>118</v>
      </c>
      <c r="E155" s="54">
        <f t="shared" si="7"/>
        <v>21800</v>
      </c>
      <c r="F155" s="54">
        <f t="shared" si="5"/>
        <v>21800</v>
      </c>
      <c r="G155" s="67">
        <f>G156</f>
        <v>21800</v>
      </c>
      <c r="H155" s="67"/>
      <c r="I155" s="67"/>
    </row>
    <row r="156" spans="1:9" s="37" customFormat="1" ht="13.5" customHeight="1">
      <c r="A156" s="63" t="s">
        <v>117</v>
      </c>
      <c r="B156" s="63" t="s">
        <v>105</v>
      </c>
      <c r="C156" s="64"/>
      <c r="D156" s="68" t="s">
        <v>119</v>
      </c>
      <c r="E156" s="54">
        <f t="shared" si="7"/>
        <v>21800</v>
      </c>
      <c r="F156" s="54">
        <f t="shared" si="5"/>
        <v>21800</v>
      </c>
      <c r="G156" s="67">
        <v>21800</v>
      </c>
      <c r="H156" s="67"/>
      <c r="I156" s="67"/>
    </row>
    <row r="157" spans="1:9" s="37" customFormat="1" ht="13.5" customHeight="1">
      <c r="A157" s="63" t="s">
        <v>117</v>
      </c>
      <c r="B157" s="63" t="s">
        <v>78</v>
      </c>
      <c r="C157" s="64"/>
      <c r="D157" s="68" t="s">
        <v>120</v>
      </c>
      <c r="E157" s="54">
        <f t="shared" si="7"/>
        <v>0</v>
      </c>
      <c r="F157" s="54">
        <f t="shared" si="5"/>
        <v>0</v>
      </c>
      <c r="G157" s="67"/>
      <c r="H157" s="67"/>
      <c r="I157" s="67"/>
    </row>
    <row r="158" spans="1:9" s="37" customFormat="1" ht="13.5" customHeight="1">
      <c r="A158" s="63" t="s">
        <v>117</v>
      </c>
      <c r="B158" s="63" t="s">
        <v>121</v>
      </c>
      <c r="C158" s="64"/>
      <c r="D158" s="68" t="s">
        <v>122</v>
      </c>
      <c r="E158" s="54">
        <f t="shared" si="7"/>
        <v>0</v>
      </c>
      <c r="F158" s="54">
        <f t="shared" si="5"/>
        <v>0</v>
      </c>
      <c r="G158" s="67"/>
      <c r="H158" s="67"/>
      <c r="I158" s="67"/>
    </row>
    <row r="159" spans="1:9" s="37" customFormat="1" ht="13.5" customHeight="1">
      <c r="A159" s="63" t="s">
        <v>117</v>
      </c>
      <c r="B159" s="63" t="s">
        <v>123</v>
      </c>
      <c r="C159" s="64"/>
      <c r="D159" s="68" t="s">
        <v>124</v>
      </c>
      <c r="E159" s="54">
        <f t="shared" si="7"/>
        <v>0</v>
      </c>
      <c r="F159" s="54">
        <f t="shared" si="5"/>
        <v>0</v>
      </c>
      <c r="G159" s="67"/>
      <c r="H159" s="67"/>
      <c r="I159" s="67"/>
    </row>
    <row r="160" spans="1:9" s="37" customFormat="1" ht="13.5" customHeight="1">
      <c r="A160" s="63" t="s">
        <v>117</v>
      </c>
      <c r="B160" s="63" t="s">
        <v>114</v>
      </c>
      <c r="C160" s="64"/>
      <c r="D160" s="68" t="s">
        <v>125</v>
      </c>
      <c r="E160" s="54">
        <f t="shared" si="7"/>
        <v>0</v>
      </c>
      <c r="F160" s="54">
        <f t="shared" si="5"/>
        <v>0</v>
      </c>
      <c r="G160" s="67"/>
      <c r="H160" s="67"/>
      <c r="I160" s="67"/>
    </row>
    <row r="161" spans="1:9" s="37" customFormat="1" ht="13.5" customHeight="1">
      <c r="A161" s="63" t="s">
        <v>117</v>
      </c>
      <c r="B161" s="63" t="s">
        <v>83</v>
      </c>
      <c r="C161" s="64"/>
      <c r="D161" s="68" t="s">
        <v>126</v>
      </c>
      <c r="E161" s="54">
        <f t="shared" si="7"/>
        <v>0</v>
      </c>
      <c r="F161" s="54">
        <f t="shared" si="5"/>
        <v>0</v>
      </c>
      <c r="G161" s="64"/>
      <c r="H161" s="64"/>
      <c r="I161" s="64"/>
    </row>
    <row r="162" spans="1:9" s="37" customFormat="1" ht="13.5" customHeight="1">
      <c r="A162" s="63" t="s">
        <v>117</v>
      </c>
      <c r="B162" s="63" t="s">
        <v>89</v>
      </c>
      <c r="C162" s="64"/>
      <c r="D162" s="68" t="s">
        <v>127</v>
      </c>
      <c r="E162" s="54">
        <f t="shared" si="7"/>
        <v>0</v>
      </c>
      <c r="F162" s="54">
        <f t="shared" si="5"/>
        <v>0</v>
      </c>
      <c r="G162" s="64"/>
      <c r="H162" s="64"/>
      <c r="I162" s="64"/>
    </row>
    <row r="163" spans="1:9" s="37" customFormat="1" ht="13.5" customHeight="1">
      <c r="A163" s="63" t="s">
        <v>117</v>
      </c>
      <c r="B163" s="63" t="s">
        <v>128</v>
      </c>
      <c r="C163" s="64"/>
      <c r="D163" s="68" t="s">
        <v>129</v>
      </c>
      <c r="E163" s="54">
        <f t="shared" si="7"/>
        <v>0</v>
      </c>
      <c r="F163" s="54">
        <f t="shared" si="5"/>
        <v>0</v>
      </c>
      <c r="G163" s="64"/>
      <c r="H163" s="64"/>
      <c r="I163" s="64"/>
    </row>
    <row r="164" spans="1:9" s="37" customFormat="1" ht="13.5" customHeight="1">
      <c r="A164" s="63" t="s">
        <v>117</v>
      </c>
      <c r="B164" s="63" t="s">
        <v>130</v>
      </c>
      <c r="C164" s="64"/>
      <c r="D164" s="68" t="s">
        <v>131</v>
      </c>
      <c r="E164" s="54">
        <f t="shared" si="7"/>
        <v>0</v>
      </c>
      <c r="F164" s="54">
        <f t="shared" si="5"/>
        <v>0</v>
      </c>
      <c r="G164" s="64"/>
      <c r="H164" s="64"/>
      <c r="I164" s="64"/>
    </row>
    <row r="165" spans="1:9" s="37" customFormat="1" ht="13.5" customHeight="1">
      <c r="A165" s="63" t="s">
        <v>117</v>
      </c>
      <c r="B165" s="63" t="s">
        <v>132</v>
      </c>
      <c r="C165" s="64"/>
      <c r="D165" s="68" t="s">
        <v>133</v>
      </c>
      <c r="E165" s="54">
        <f t="shared" si="7"/>
        <v>0</v>
      </c>
      <c r="F165" s="54">
        <f t="shared" si="5"/>
        <v>0</v>
      </c>
      <c r="G165" s="64"/>
      <c r="H165" s="64"/>
      <c r="I165" s="64"/>
    </row>
    <row r="166" spans="1:9" s="37" customFormat="1" ht="13.5" customHeight="1">
      <c r="A166" s="63" t="s">
        <v>117</v>
      </c>
      <c r="B166" s="63" t="s">
        <v>134</v>
      </c>
      <c r="C166" s="64"/>
      <c r="D166" s="68" t="s">
        <v>135</v>
      </c>
      <c r="E166" s="54">
        <f t="shared" si="7"/>
        <v>0</v>
      </c>
      <c r="F166" s="54">
        <f t="shared" si="5"/>
        <v>0</v>
      </c>
      <c r="G166" s="64"/>
      <c r="H166" s="64"/>
      <c r="I166" s="64"/>
    </row>
    <row r="167" spans="1:9" s="37" customFormat="1" ht="13.5" customHeight="1">
      <c r="A167" s="63" t="s">
        <v>117</v>
      </c>
      <c r="B167" s="63" t="s">
        <v>136</v>
      </c>
      <c r="C167" s="64"/>
      <c r="D167" s="68" t="s">
        <v>137</v>
      </c>
      <c r="E167" s="54">
        <f t="shared" si="7"/>
        <v>0</v>
      </c>
      <c r="F167" s="54">
        <f t="shared" si="5"/>
        <v>0</v>
      </c>
      <c r="G167" s="64"/>
      <c r="H167" s="64"/>
      <c r="I167" s="64"/>
    </row>
    <row r="168" spans="1:9" s="37" customFormat="1" ht="13.5" customHeight="1">
      <c r="A168" s="63" t="s">
        <v>117</v>
      </c>
      <c r="B168" s="63" t="s">
        <v>138</v>
      </c>
      <c r="C168" s="64"/>
      <c r="D168" s="68" t="s">
        <v>139</v>
      </c>
      <c r="E168" s="54">
        <f t="shared" si="7"/>
        <v>0</v>
      </c>
      <c r="F168" s="54">
        <f t="shared" si="5"/>
        <v>0</v>
      </c>
      <c r="G168" s="64"/>
      <c r="H168" s="64"/>
      <c r="I168" s="64"/>
    </row>
    <row r="169" spans="1:9" s="37" customFormat="1" ht="13.5" customHeight="1">
      <c r="A169" s="63" t="s">
        <v>117</v>
      </c>
      <c r="B169" s="63" t="s">
        <v>140</v>
      </c>
      <c r="C169" s="64"/>
      <c r="D169" s="68" t="s">
        <v>141</v>
      </c>
      <c r="E169" s="54">
        <f t="shared" si="7"/>
        <v>0</v>
      </c>
      <c r="F169" s="54">
        <f t="shared" si="5"/>
        <v>0</v>
      </c>
      <c r="G169" s="64"/>
      <c r="H169" s="64"/>
      <c r="I169" s="64"/>
    </row>
    <row r="170" spans="1:9" s="37" customFormat="1" ht="13.5" customHeight="1">
      <c r="A170" s="63" t="s">
        <v>117</v>
      </c>
      <c r="B170" s="63" t="s">
        <v>87</v>
      </c>
      <c r="C170" s="64"/>
      <c r="D170" s="68" t="s">
        <v>142</v>
      </c>
      <c r="E170" s="54">
        <f t="shared" si="7"/>
        <v>0</v>
      </c>
      <c r="F170" s="54">
        <f t="shared" si="5"/>
        <v>0</v>
      </c>
      <c r="G170" s="64"/>
      <c r="H170" s="64"/>
      <c r="I170" s="64"/>
    </row>
    <row r="171" spans="1:9" s="37" customFormat="1" ht="21.75" customHeight="1">
      <c r="A171" s="63" t="s">
        <v>143</v>
      </c>
      <c r="B171" s="63"/>
      <c r="C171" s="64"/>
      <c r="D171" s="65" t="s">
        <v>144</v>
      </c>
      <c r="E171" s="54">
        <f t="shared" si="7"/>
        <v>448</v>
      </c>
      <c r="F171" s="54">
        <f t="shared" si="5"/>
        <v>448</v>
      </c>
      <c r="G171" s="64">
        <f>G176</f>
        <v>448</v>
      </c>
      <c r="H171" s="64">
        <f>SUM(H172:H180)</f>
        <v>0</v>
      </c>
      <c r="I171" s="64">
        <f>SUM(I172:I180)</f>
        <v>0</v>
      </c>
    </row>
    <row r="172" spans="1:9" s="37" customFormat="1" ht="28.5">
      <c r="A172" s="63" t="s">
        <v>145</v>
      </c>
      <c r="B172" s="63" t="s">
        <v>105</v>
      </c>
      <c r="C172" s="64"/>
      <c r="D172" s="69" t="s">
        <v>146</v>
      </c>
      <c r="E172" s="54">
        <f t="shared" si="7"/>
        <v>0</v>
      </c>
      <c r="F172" s="54">
        <f t="shared" si="5"/>
        <v>0</v>
      </c>
      <c r="G172" s="64"/>
      <c r="H172" s="64"/>
      <c r="I172" s="64"/>
    </row>
    <row r="173" spans="1:9" s="37" customFormat="1" ht="28.5">
      <c r="A173" s="63" t="s">
        <v>145</v>
      </c>
      <c r="B173" s="63" t="s">
        <v>78</v>
      </c>
      <c r="C173" s="64"/>
      <c r="D173" s="69" t="s">
        <v>147</v>
      </c>
      <c r="E173" s="54">
        <f t="shared" si="7"/>
        <v>0</v>
      </c>
      <c r="F173" s="54">
        <f t="shared" si="5"/>
        <v>0</v>
      </c>
      <c r="G173" s="64"/>
      <c r="H173" s="64"/>
      <c r="I173" s="64"/>
    </row>
    <row r="174" spans="1:9" s="37" customFormat="1" ht="14.25">
      <c r="A174" s="63" t="s">
        <v>143</v>
      </c>
      <c r="B174" s="63" t="s">
        <v>79</v>
      </c>
      <c r="C174" s="64"/>
      <c r="D174" s="69" t="s">
        <v>148</v>
      </c>
      <c r="E174" s="54">
        <f t="shared" si="7"/>
        <v>0</v>
      </c>
      <c r="F174" s="54">
        <f t="shared" si="5"/>
        <v>0</v>
      </c>
      <c r="G174" s="64"/>
      <c r="H174" s="64"/>
      <c r="I174" s="64"/>
    </row>
    <row r="175" spans="1:9" s="37" customFormat="1" ht="14.25">
      <c r="A175" s="63" t="s">
        <v>143</v>
      </c>
      <c r="B175" s="63" t="s">
        <v>121</v>
      </c>
      <c r="C175" s="64"/>
      <c r="D175" s="69" t="s">
        <v>149</v>
      </c>
      <c r="E175" s="54">
        <f t="shared" si="7"/>
        <v>0</v>
      </c>
      <c r="F175" s="54">
        <f>G175+H175+I175</f>
        <v>0</v>
      </c>
      <c r="G175" s="64"/>
      <c r="H175" s="64"/>
      <c r="I175" s="64"/>
    </row>
    <row r="176" spans="1:9" s="37" customFormat="1" ht="14.25">
      <c r="A176" s="63" t="s">
        <v>143</v>
      </c>
      <c r="B176" s="63" t="s">
        <v>123</v>
      </c>
      <c r="C176" s="64"/>
      <c r="D176" s="69" t="s">
        <v>150</v>
      </c>
      <c r="E176" s="54">
        <f t="shared" si="7"/>
        <v>448</v>
      </c>
      <c r="F176" s="54">
        <f>G176+H176+I176</f>
        <v>448</v>
      </c>
      <c r="G176" s="64">
        <v>448</v>
      </c>
      <c r="H176" s="64"/>
      <c r="I176" s="64"/>
    </row>
    <row r="177" spans="1:9" s="37" customFormat="1" ht="14.25">
      <c r="A177" s="63" t="s">
        <v>143</v>
      </c>
      <c r="B177" s="63" t="s">
        <v>111</v>
      </c>
      <c r="C177" s="64"/>
      <c r="D177" s="69" t="s">
        <v>151</v>
      </c>
      <c r="E177" s="54">
        <f t="shared" si="7"/>
        <v>0</v>
      </c>
      <c r="F177" s="54">
        <f>G177+H177+I177</f>
        <v>0</v>
      </c>
      <c r="G177" s="64"/>
      <c r="H177" s="64"/>
      <c r="I177" s="64"/>
    </row>
    <row r="178" spans="1:9" s="37" customFormat="1" ht="21" customHeight="1">
      <c r="A178" s="70">
        <v>303</v>
      </c>
      <c r="B178" s="70" t="s">
        <v>83</v>
      </c>
      <c r="C178" s="64"/>
      <c r="D178" s="69" t="s">
        <v>152</v>
      </c>
      <c r="E178" s="54">
        <f t="shared" si="7"/>
        <v>0</v>
      </c>
      <c r="F178" s="54">
        <f>G178+H178+I178</f>
        <v>0</v>
      </c>
      <c r="G178" s="64"/>
      <c r="H178" s="64"/>
      <c r="I178" s="64"/>
    </row>
    <row r="179" spans="1:9" s="37" customFormat="1" ht="18.75" customHeight="1">
      <c r="A179" s="70">
        <v>303</v>
      </c>
      <c r="B179" s="70" t="s">
        <v>128</v>
      </c>
      <c r="C179" s="64"/>
      <c r="D179" s="69" t="s">
        <v>153</v>
      </c>
      <c r="E179" s="54">
        <f t="shared" si="7"/>
        <v>0</v>
      </c>
      <c r="F179" s="54">
        <f>G179+H179+I179</f>
        <v>0</v>
      </c>
      <c r="G179" s="64"/>
      <c r="H179" s="64"/>
      <c r="I179" s="64"/>
    </row>
    <row r="180" spans="1:9" s="37" customFormat="1" ht="19.5" customHeight="1">
      <c r="A180" s="63" t="s">
        <v>143</v>
      </c>
      <c r="B180" s="73">
        <v>99</v>
      </c>
      <c r="C180" s="64"/>
      <c r="D180" s="62" t="s">
        <v>155</v>
      </c>
      <c r="E180" s="64"/>
      <c r="F180" s="64"/>
      <c r="G180" s="64"/>
      <c r="H180" s="64"/>
      <c r="I180" s="64"/>
    </row>
    <row r="181" spans="1:9" s="37" customFormat="1" ht="14.25"/>
    <row r="182" spans="1:9" s="37" customFormat="1" ht="14.25"/>
  </sheetData>
  <sheetProtection formatCells="0" formatColumns="0" formatRows="0"/>
  <mergeCells count="11">
    <mergeCell ref="H4:H5"/>
    <mergeCell ref="I4:I5"/>
    <mergeCell ref="A1:I1"/>
    <mergeCell ref="A3:C3"/>
    <mergeCell ref="E3:I3"/>
    <mergeCell ref="F4:G4"/>
    <mergeCell ref="A4:A5"/>
    <mergeCell ref="B4:B5"/>
    <mergeCell ref="C4:C5"/>
    <mergeCell ref="D3:D5"/>
    <mergeCell ref="E4:E5"/>
  </mergeCells>
  <phoneticPr fontId="26" type="noConversion"/>
  <pageMargins left="1.1388888888888899" right="0.75" top="0.60902777777777795" bottom="0.58888888888888902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H9" sqref="H9"/>
    </sheetView>
  </sheetViews>
  <sheetFormatPr defaultColWidth="9" defaultRowHeight="11.25"/>
  <cols>
    <col min="1" max="1" width="17" customWidth="1"/>
    <col min="2" max="2" width="123.33203125" customWidth="1"/>
  </cols>
  <sheetData>
    <row r="1" spans="1:2" ht="18.75" customHeight="1">
      <c r="A1" s="156" t="s">
        <v>159</v>
      </c>
      <c r="B1" s="156"/>
    </row>
    <row r="2" spans="1:2" ht="13.5" customHeight="1">
      <c r="A2" s="30"/>
    </row>
    <row r="3" spans="1:2" ht="21.75" customHeight="1">
      <c r="A3" s="31" t="s">
        <v>160</v>
      </c>
      <c r="B3" s="32" t="s">
        <v>161</v>
      </c>
    </row>
    <row r="4" spans="1:2" ht="87" customHeight="1">
      <c r="A4" s="33" t="s">
        <v>162</v>
      </c>
      <c r="B4" s="34" t="s">
        <v>163</v>
      </c>
    </row>
    <row r="5" spans="1:2" ht="352.5" customHeight="1">
      <c r="A5" s="35" t="s">
        <v>164</v>
      </c>
      <c r="B5" s="34" t="s">
        <v>165</v>
      </c>
    </row>
    <row r="6" spans="1:2" ht="21" customHeight="1">
      <c r="A6" s="36" t="s">
        <v>166</v>
      </c>
    </row>
  </sheetData>
  <mergeCells count="1">
    <mergeCell ref="A1:B1"/>
  </mergeCells>
  <phoneticPr fontId="2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14</vt:i4>
      </vt:variant>
    </vt:vector>
  </HeadingPairs>
  <TitlesOfParts>
    <vt:vector size="26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公开说明</vt:lpstr>
      <vt:lpstr>Sheet1</vt:lpstr>
      <vt:lpstr>'表八基本支出（部 门）'!Print_Area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'表八基本支出（部 门）'!Print_Titles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cp:revision>1</cp:revision>
  <cp:lastPrinted>2017-05-11T00:59:00Z</cp:lastPrinted>
  <dcterms:created xsi:type="dcterms:W3CDTF">2016-11-17T02:40:00Z</dcterms:created>
  <dcterms:modified xsi:type="dcterms:W3CDTF">2017-11-16T09:21:42Z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