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6"/>
  </bookViews>
  <sheets>
    <sheet name="表1—部门收支总表（公   开）" sheetId="17" r:id="rId1"/>
    <sheet name="表2—部门收入总表（公   开）" sheetId="1" r:id="rId2"/>
    <sheet name="表3—部门支出总表（公   开）" sheetId="19" r:id="rId3"/>
    <sheet name="表4—单位收支总表(部 门)" sheetId="27" r:id="rId4"/>
    <sheet name="表5—财政拨款收支总表（公   开）" sheetId="21" r:id="rId5"/>
    <sheet name="表6—财政拨款明细（部门 公开）" sheetId="2" r:id="rId6"/>
    <sheet name="表7—基金收支总表（公   开）" sheetId="23" r:id="rId7"/>
    <sheet name="表8—基本支出（部 门）" sheetId="5" r:id="rId8"/>
    <sheet name="表9单位职能" sheetId="33" r:id="rId9"/>
    <sheet name="表10三公经费" sheetId="34" r:id="rId10"/>
    <sheet name="文字说明" sheetId="35" r:id="rId11"/>
  </sheets>
  <externalReferences>
    <externalReference r:id="rId12"/>
    <externalReference r:id="rId13"/>
  </externalReferences>
  <definedNames>
    <definedName name="_GoBack" localSheetId="10">文字说明!$A$17</definedName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门)'!$A$1:$N$23</definedName>
    <definedName name="_xlnm.Print_Area" localSheetId="4">'表5—财政拨款收支总表（公   开）'!$A$1:$D$22</definedName>
    <definedName name="_xlnm.Print_Area" localSheetId="5">'表6—财政拨款明细（部门 公开）'!$A$1:$K$16</definedName>
    <definedName name="_xlnm.Print_Area" localSheetId="6">'表7—基金收支总表（公   开）'!$A$1:$D$22</definedName>
    <definedName name="_xlnm.Print_Area" localSheetId="7">'表8—基本支出（部 门）'!$A$1:$I$12</definedName>
    <definedName name="_xlnm.Print_Titles" localSheetId="0">'表1—部门收支总表（公   开）'!$1:$3</definedName>
    <definedName name="_xlnm.Print_Titles" localSheetId="3">'表4—单位收支总表(部 门)'!$1:$7</definedName>
    <definedName name="_xlnm.Print_Titles" localSheetId="4">'表5—财政拨款收支总表（公   开）'!$1:$3</definedName>
    <definedName name="_xlnm.Print_Titles" localSheetId="5">'表6—财政拨款明细（部门 公开）'!$1:$7</definedName>
    <definedName name="_xlnm.Print_Titles" localSheetId="6">'表7—基金收支总表（公   开）'!$1:$3</definedName>
    <definedName name="_xlnm.Print_Titles" localSheetId="7">'表8—基本支出（部 门）'!$1:$6</definedName>
  </definedNames>
  <calcPr calcId="144525"/>
</workbook>
</file>

<file path=xl/sharedStrings.xml><?xml version="1.0" encoding="utf-8"?>
<sst xmlns="http://schemas.openxmlformats.org/spreadsheetml/2006/main" count="226">
  <si>
    <t>2017年部门预算收支预算总表</t>
  </si>
  <si>
    <t>部门名称：南召县住房和城乡建设局系统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</si>
  <si>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</si>
  <si>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</si>
  <si>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</si>
  <si>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</si>
  <si>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</si>
  <si>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</si>
  <si>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</si>
  <si>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</si>
  <si>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</si>
  <si>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</si>
  <si>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</si>
  <si>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</si>
  <si>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</si>
  <si>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</si>
  <si>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</si>
  <si>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</si>
  <si>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</si>
  <si>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</si>
  <si>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</si>
  <si>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</si>
  <si>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</si>
  <si>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</si>
  <si>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</si>
  <si>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</si>
  <si>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</si>
  <si>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</si>
  <si>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</si>
  <si>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</si>
  <si>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</si>
  <si>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</si>
  <si>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</si>
  <si>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</si>
  <si>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</si>
  <si>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</si>
  <si>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</si>
  <si>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</si>
  <si>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</si>
  <si>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</si>
  <si>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</si>
  <si>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</si>
  <si>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</si>
  <si>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附件5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</si>
  <si>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</si>
  <si>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</si>
  <si>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</si>
  <si>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</si>
  <si>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</si>
  <si>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</si>
  <si>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</si>
  <si>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</si>
  <si>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</si>
  <si>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</si>
  <si>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</si>
  <si>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</si>
  <si>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住建局系统总合计</t>
  </si>
  <si>
    <t>住建局</t>
  </si>
  <si>
    <t>城建大队</t>
  </si>
  <si>
    <t>污水净化中心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</si>
  <si>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</si>
  <si>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</si>
  <si>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</si>
  <si>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</si>
  <si>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</si>
  <si>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附件7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</si>
  <si>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</si>
  <si>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</si>
  <si>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</si>
  <si>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</si>
  <si>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</si>
  <si>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</si>
  <si>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</si>
  <si>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</si>
  <si>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</si>
  <si>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</si>
  <si>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</si>
  <si>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住建系统</t>
  </si>
  <si>
    <t>城乡社区支出</t>
  </si>
  <si>
    <t>212</t>
  </si>
  <si>
    <t>01</t>
  </si>
  <si>
    <t>城乡社区管理实务  行政运行</t>
  </si>
  <si>
    <t>99</t>
  </si>
  <si>
    <t>211</t>
  </si>
  <si>
    <t>03</t>
  </si>
  <si>
    <t>02</t>
  </si>
  <si>
    <t>2017年部门预算-政府性基金预算收支总表</t>
  </si>
  <si>
    <t>政府性基金支出金额</t>
  </si>
  <si>
    <t>一、政府性基金</t>
  </si>
  <si>
    <t>附件9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</si>
  <si>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</si>
  <si>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</si>
  <si>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</si>
  <si>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</si>
  <si>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</si>
  <si>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</si>
  <si>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</si>
  <si>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总合计</t>
  </si>
  <si>
    <t>工资福利支出</t>
  </si>
  <si>
    <t xml:space="preserve">  基本工资</t>
  </si>
  <si>
    <t xml:space="preserve">  津贴补贴</t>
  </si>
  <si>
    <t xml:space="preserve">  奖金</t>
  </si>
  <si>
    <t>04</t>
  </si>
  <si>
    <t xml:space="preserve">  社会保障缴费</t>
  </si>
  <si>
    <t>07</t>
  </si>
  <si>
    <t xml:space="preserve">  绩效工资</t>
  </si>
  <si>
    <t>08</t>
  </si>
  <si>
    <t>机关事业单位基本养老保险缴费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</si>
  <si>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</si>
  <si>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</si>
  <si>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</si>
  <si>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</si>
  <si>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</si>
  <si>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</si>
  <si>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</si>
  <si>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</si>
  <si>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</si>
  <si>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</si>
  <si>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</si>
  <si>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</si>
  <si>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</si>
  <si>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</si>
  <si>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</si>
  <si>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</si>
  <si>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</si>
  <si>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</si>
  <si>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</si>
  <si>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</si>
  <si>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</si>
  <si>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</si>
  <si>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</si>
  <si>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</si>
  <si>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</si>
  <si>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</si>
  <si>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</si>
  <si>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</si>
  <si>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</si>
  <si>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</si>
  <si>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</si>
  <si>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</si>
  <si>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</si>
  <si>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</si>
  <si>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</si>
  <si>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</si>
  <si>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</si>
  <si>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</si>
  <si>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303</t>
  </si>
  <si>
    <t>其他对个人和家庭的补助支出</t>
  </si>
  <si>
    <t>预 算 单 位 主 要 职 能</t>
  </si>
  <si>
    <t>单位名称（签章）</t>
  </si>
  <si>
    <t>南召县住房和城乡建设局系统</t>
  </si>
  <si>
    <t>单位基本情况
（编制、人员构成、机构设置等）</t>
  </si>
  <si>
    <t>2017年纳入住房和城乡建设局系统部门预算的单位有：
（一）、一个行政单位：建局机关本级（含局属二级独立编制事业单位定额站、质监站、墙改办）决算。
（二）、一个财政全额供给事业单位：南召县城建监察大队决算。
（三）、一个差额补助事业单位：南召县污水净化中心决算。</t>
  </si>
  <si>
    <t>单位主要职能</t>
  </si>
  <si>
    <t>（一）、住房和城乡建设局主要职责
1、承担规范住房和城乡建设管理的责任。提出住房和城乡建设重大问题的政策建议，制定全县住房和城乡建设行业发展规划，拟订全县住房和城乡建设方面的管理办法、规定，参与城市总体规划的拟订和土地利用规划纲要的审查。
2、负责全县建筑工程、安装工程、建筑装饰装修工程、市政工程的勘察设计、抗震设防、造价和标准定额、质量监督、工程检测、工程监理、安全生产和招标投标的管理工作；负责建筑市场、勘察设计市场的管理工作；负责建筑业、市政工程、勘察设计、房地产开发、建筑装饰装修、房屋拆除、新型墙材、预拌商品混凝土、工程检测等建设企业的资质审查、报批和年度审验；负责城市规划区内国家、省、市、县建设项目中的各类房屋建筑工程、市政工程的组织实施工作；参与重点工程的竣工验收、备案和后评价工作。
3、贯彻落实国家、省、市、县有关城市拆迁方面的安置政策；拟订全县城镇拆迁安置管理办法；指导中心城区建设开发中的房屋征收、拆迁安置管理工作；指导乡镇拆迁安置工作。
4、拟订全县城市建设中长期发展规划并指导实施。负责全县城市规划区内城市供水、排水、污水处理、燃气设施等公用事业的建设管理工作。
5、承担规范和指导全县村镇建设的责任。拟订全县小城镇和村庄建设政策并指导实施，指导农村住房建设和危房改造、房屋安全管理，指导小城镇和村庄人居生态环境的改善工作，指导各类村镇建设试点工作。参与村镇规划编制工作。
6、承担建筑工程质量安全监管责任。负责南召县城市市政设施、公用事业等城市建设监察工作，依法查处未取得施工许可工程违规违法案件。拟订建筑工程质量、建筑安全生产和竣工验收备案的规范性文件、制度并监督执行，参与工程重大质量、安全事故的调查处理，拟订建筑业技术规范并指导实施。
7、承担推进建筑节能减排、推进墙体材料革新的责任。负责拟订发展应用新型墙体材料规划、措施和制度并指导实施，负责新型墙体材料的推广应用。
8、承办县政府交办的其他事项。
（二）城建监察大队主要职责
南召县城建监察大队成立于1996年3月，根据召编（1997）68号文为股级事业单位，经费实行全额预算管理。依据住建局行政执法委托书的相关权限，对违法违规建筑依法查处。
（三）污水净化中心主要职责
污水净化中心厂内分为运行科、污泥房、化验室、维修部、办公室几个科室，主要以检测处理排放的水质达标为准，每日的机器维修、化验数据检测、污泥的排放等。</t>
  </si>
  <si>
    <t>注：本表由部门、单位自行填报并对外公开。</t>
  </si>
  <si>
    <t>2017年县级部门预算“三公”经费预算表</t>
  </si>
  <si>
    <t>填报单位：（签章）南召县住房和城乡建设局系统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</si>
  <si>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</si>
  <si>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</si>
  <si>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</si>
  <si>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</si>
  <si>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</si>
  <si>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</si>
  <si>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</si>
  <si>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-17﹪</t>
  </si>
  <si>
    <t>公务用车运行维护费</t>
  </si>
  <si>
    <t>-6﹪</t>
  </si>
  <si>
    <t>公务用车购置</t>
  </si>
  <si>
    <t>-8﹪</t>
  </si>
  <si>
    <t>部门预算及“三公”经费公开
网址链接</t>
  </si>
  <si>
    <t>http://www.nanzhao.gov.cn:8000/system/login.jsp</t>
  </si>
  <si>
    <t>注：填报口径统一按照公共预算口径填报，严格按预算批复数控制执行。</t>
  </si>
  <si>
    <t>南召县住房和城乡建设局系统
2017年部门预算公开相关事项说明</t>
  </si>
  <si>
    <t>第一部分</t>
  </si>
  <si>
    <t>住建局概况</t>
  </si>
  <si>
    <r>
      <rPr>
        <sz val="16"/>
        <rFont val="仿宋"/>
        <charset val="134"/>
      </rPr>
      <t xml:space="preserve">  </t>
    </r>
    <r>
      <rPr>
        <sz val="12"/>
        <rFont val="仿宋"/>
        <charset val="134"/>
      </rPr>
      <t>（一）、住房和城乡建设局主要职责
1、承担规范住房和城乡建设管理的责任。提出住房和城乡建设重大问题的政策建议，制定全县住房和城乡建设行业发展规划，拟订全县住房和城乡建设方面的管理办法、规定，参与城市总体规划的拟订和土地利用规划纲要的审查。
2、负责全县建筑工程、安装工程、建筑装饰装修工程、市政工程的勘察设计、抗震设防、造价和标准定额、质量监督、工程检测、工程监理、安全生产和招标投标的管理工作；负责建筑市场、勘察设计市场的管理工作；负责建筑业、市政工程、勘察设计、房地产开发、建筑装饰装修、房屋拆除、新型墙材、预拌商品混凝土、工程检测等建设企业的资质审查、报批和年度审验；负责城市规划区内国家、省、市、县建设项目中的各类房屋建筑工程、市政工程的组织实施工作；参与重点工程的竣工验收、备案和后评价工作。
3、贯彻落实国家、省、市、县有关城市拆迁方面的安置政策；拟订全县城镇拆迁安置管理办法；指导中心城区建设开发中的房屋征收、拆迁安置管理工作；指导乡镇拆迁安置工作。
4、拟订全县城市建设中长期发展规划并指导实施。负责全县城市规划区内城市供水、排水、污水处理、燃气设施等公用事业的建设管理工作。
5、承担规范和指导全县村镇建设的责任。拟订全县小城镇和村庄建设政策并指导实施，指导农村住房建设和危房改造、房屋安全管理，指导小城镇和村庄人居生态环境的改善工作，指导各类村镇建设试点工作。参与村镇规划编制工作。
6、承担建筑工程质量安全监管责任。负责南召县城市市政设施、公用事业等城市建设监察工作，依法查处未取得施工许可工程违规违法案件。拟订建筑工程质量、建筑安全生产和竣工验收备案的规范性文件、制度并监督执行，参与工程重大质量、安全事故的调查处理，拟订建筑业技术规范并指导实施。
7、承担推进建筑节能减排、推进墙体材料革新的责任。负责拟订发展应用新型墙体材料规划、措施和制度并指导实施，负责新型墙体材料的推广应用。
8、承办县政府交办的其他事项。
（二）城建监察大队主要职责
南召县城建监察大队成立于1996年3月，根据召编（1997）68号文为股级事业单位，经费实行全额预算管理。依据住建局行政执法委托书的相关权限，对违法违规建筑依法查处。
（三）污水净化中心主要职责
污水净化中心厂内分为运行科、污泥房、化验室、维修部、办公室几个科室，主要以检测处理排放的水质达标为准，每日的机器维修、化验数据检测、污泥的排放等。</t>
    </r>
  </si>
  <si>
    <t xml:space="preserve">  2017年纳入住房和城乡建设局系统部门预算的单位有：
（一）、一个行政单位：建局机关本级（含局属二级独立编制事业单位定额站、质监站、墙改办）决算。
（二）、一个财政全额供给事业单位：南召县城建监察大队决算。
（三）、一个差额补助事业单位：南召县污水净化中心决算。</t>
  </si>
  <si>
    <t>第二部分</t>
  </si>
  <si>
    <t>住建局系统2017年度部门预算情况说明</t>
  </si>
  <si>
    <t xml:space="preserve">    一、收入支出预算总体情况说明</t>
  </si>
  <si>
    <t xml:space="preserve">    住建局2017年收入总计4353.25万元，支出总计4353.25万元，与2016年相比，收入支出增长3026万元。主要原因：住建局2016年收支预算中大部分市政工程建设资金发生在农历春节前，故反映在了2017年收支预算中，造成2017年收支预算增长较大；城建监察大队因人员经费和专项经费增加；污水净化中心因厂内机器长期使用老化导致维修费及电费增加，以及人员增加和工资长期上涨。</t>
  </si>
  <si>
    <t xml:space="preserve">    二、收入预算总体情况说明</t>
  </si>
  <si>
    <t xml:space="preserve">    住建局2017年收入合计4353.25万元，其中：一般公共预算686.84万元; 政府性基金收入3666.41万元。</t>
  </si>
  <si>
    <t xml:space="preserve">    三、支出预算总体情况说明</t>
  </si>
  <si>
    <t xml:space="preserve">    住建局2017年支出合计4353.25万元，其中：基本支出310.63万元，占7.13％；项目支出4042.62万元，占92.87％。</t>
  </si>
  <si>
    <t xml:space="preserve">    四、一般公共预算支出预算情况说明</t>
  </si>
  <si>
    <t xml:space="preserve">    住建局2017 年一般公共预算支出年初预算为686.84万元。主要用于以下方面：（城乡社区（类）支出686.84万元，占100%；教育支出0万元，占0%;科学技术支出0万元，占0%;文化体育传媒支出0万元，占0%;社会保障支出0 万元，占 0%;医疗卫生支出0万元，占0%;住房保障（类）支出0万元，占0 %;其他支出0万元，占0%。）</t>
  </si>
  <si>
    <t xml:space="preserve">    五、一般公共预算基本支出预算情况说明</t>
  </si>
  <si>
    <t xml:space="preserve">    2017年一般公共预算基本支出310.63万元，其中：人员经费305.93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其他对个人和家庭的补助支出；公用经费4.7万元，主要包括：办公费、印刷费、咨询费、手续费、水费、电费、邮电费、取暖费、物业管理费、差旅费、因公出国（境）费、维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</si>
  <si>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</si>
  <si>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3666.41万元。支出具体情况如下：市政工程建设支出3084.96万元，自来水公司新建水厂等项目支出187.23万元，市政设施维修维护及办公经费50万元，市政设施管理站经费23.74万元，墙改办人员及办公经费52.23万元，污水净化中心项目支出268.25万元。</t>
  </si>
  <si>
    <t xml:space="preserve">    七、 “三公”经费支出预算情况说明</t>
  </si>
  <si>
    <t xml:space="preserve">    2017 年“三公”经费预算为41.8万元。2017年“三公”经费支出预算数比 2016 年减少3.8万元。</t>
  </si>
  <si>
    <t xml:space="preserve">    具体支出情况如下：</t>
  </si>
  <si>
    <t xml:space="preserve">   （一）因公出国（境）费0万元，主要用于单位工作人员公务出国（境）的住宿费、旅费、伙食补助费、杂费、培训费等支出。</t>
  </si>
  <si>
    <t xml:space="preserve">   （二）公务用车购置及运行费0万元。公务用车运行维护费34.3万元，主要用于开展工作所需公务用车的燃料费、维修费、过路过桥费、保险费、安全奖励费用等支出.公务用车运行维护费预算数比 2016 年减少2.3万元，主要原因：树立厉行节约意识，进一步加强和完善公务用车管理制度。</t>
  </si>
  <si>
    <t xml:space="preserve">   （三）公务接待费7.5万元，主要用于按规定开支的各类公务接待（含外宾接待）支出。</t>
  </si>
  <si>
    <t xml:space="preserve">    八、其他重要事项的情况说明</t>
  </si>
  <si>
    <t xml:space="preserve">   （一）机关运行经费支出情况</t>
  </si>
  <si>
    <t xml:space="preserve">    2017年机关运行经费支出预算310.63万元，主要保障机关人员工资发放、机构正常运转及正常履职需要。</t>
  </si>
  <si>
    <t xml:space="preserve">   （二）政府采购支出情况</t>
  </si>
  <si>
    <t xml:space="preserve">    2017无政府采购预算安排。有0个政府采购项目，金额是0万元。</t>
  </si>
  <si>
    <t xml:space="preserve">   （三）关于专项转移支付项目情况说明</t>
  </si>
  <si>
    <t xml:space="preserve">    2017年，住建局使用专项转移支付的项目有0个，涉及金额0万元。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</si>
  <si>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</si>
  <si>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</si>
  <si>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</si>
  <si>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</si>
  <si>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</si>
  <si>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</si>
  <si>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</si>
  <si>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</si>
  <si>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   置及运行费和  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</si>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</sst>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#,##0.00_ "/>
    <numFmt numFmtId="178" formatCode=";;"/>
    <numFmt numFmtId="179" formatCode="#,##0.0"/>
    <numFmt numFmtId="180" formatCode="#,##0.0000"/>
  </numFmts>
  <fonts count="41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5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14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2" fillId="20" borderId="17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36" fillId="24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/>
    <xf numFmtId="0" fontId="29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</cellStyleXfs>
  <cellXfs count="14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177" fontId="3" fillId="0" borderId="0" xfId="0" applyNumberFormat="1" applyFont="1" applyAlignment="1">
      <alignment horizontal="left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35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6" xfId="1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8" fillId="0" borderId="0" xfId="0" applyNumberFormat="1" applyFont="1" applyFill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11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0" fontId="16" fillId="0" borderId="3" xfId="11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11" applyNumberFormat="1" applyFont="1" applyFill="1" applyBorder="1" applyAlignment="1">
      <alignment horizontal="center" vertical="center"/>
    </xf>
    <xf numFmtId="176" fontId="5" fillId="0" borderId="3" xfId="11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5" xfId="11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39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3" borderId="3" xfId="39" applyNumberFormat="1" applyFont="1" applyFill="1" applyBorder="1" applyAlignment="1" applyProtection="1">
      <alignment horizontal="left" vertical="center" wrapText="1"/>
    </xf>
    <xf numFmtId="49" fontId="12" fillId="0" borderId="3" xfId="39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39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4" fontId="17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19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right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0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5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11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12" fillId="2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5" fillId="0" borderId="0" xfId="0" applyNumberFormat="1" applyFont="1" applyFill="1" applyAlignment="1" applyProtection="1">
      <alignment horizontal="right"/>
    </xf>
    <xf numFmtId="179" fontId="5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0" fontId="0" fillId="0" borderId="0" xfId="0" applyNumberFormat="1" applyFont="1" applyFill="1" applyAlignment="1" applyProtection="1"/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0" xfId="0" applyNumberFormat="1" applyFont="1" applyFill="1"/>
    <xf numFmtId="179" fontId="5" fillId="0" borderId="0" xfId="0" applyNumberFormat="1" applyFont="1" applyFill="1" applyAlignment="1" applyProtection="1"/>
    <xf numFmtId="17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1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0" fillId="2" borderId="10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179" fontId="5" fillId="0" borderId="5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168684_1505270454473" xfId="35"/>
    <cellStyle name="20% - 强调文字颜色 1" xfId="36" builtinId="30"/>
    <cellStyle name="40% - 强调文字颜色 1" xfId="37" builtinId="31"/>
    <cellStyle name="20% - 强调文字颜色 2" xfId="38" builtinId="34"/>
    <cellStyle name="常规_EE70A06373940074E0430A0804CB0074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562294393\FileRecv\&#20303;&#24314;&#23616;&#31995;&#32479;&#31995;&#32479;2017&#24180;&#39044;&#31639;&#25209;&#22797;&#38468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documents\tencent files\562294393\filerecv\&#39044;&#31639;&#25209;&#22797;&#25972;&#21644;\&#20303;&#24314;&#23616;&#31995;&#32479;&#31995;&#32479;2017&#24180;&#39044;&#31639;&#25209;&#22797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—2017年县直部门和单位收支预算表"/>
      <sheetName val="表2—部门收支总表（公   开）"/>
      <sheetName val="表3—部门收入总表（公   开）"/>
      <sheetName val="表4—部门支出总表（公   开）"/>
      <sheetName val="表5—单位收支总表(部 门)"/>
      <sheetName val="表6—财政拨款收支总表（公   开）"/>
      <sheetName val="表7—财政拨款明细（部门 公开）"/>
      <sheetName val="表8—基金收支总表（公   开）"/>
      <sheetName val="表9—基本支出（部 门）"/>
      <sheetName val="表10—专项支出（部 门）"/>
      <sheetName val="Sheet1"/>
    </sheetNames>
    <sheetDataSet>
      <sheetData sheetId="0">
        <row r="7">
          <cell r="C7">
            <v>6868359.778</v>
          </cell>
        </row>
        <row r="7">
          <cell r="F7">
            <v>36664135</v>
          </cell>
          <cell r="G7">
            <v>0</v>
          </cell>
        </row>
        <row r="25">
          <cell r="I25">
            <v>0</v>
          </cell>
        </row>
      </sheetData>
      <sheetData sheetId="1">
        <row r="10">
          <cell r="D10">
            <v>2201700</v>
          </cell>
        </row>
        <row r="10">
          <cell r="F10">
            <v>2201700</v>
          </cell>
        </row>
        <row r="11">
          <cell r="D11">
            <v>47000</v>
          </cell>
        </row>
        <row r="11">
          <cell r="F11">
            <v>47000</v>
          </cell>
        </row>
        <row r="12">
          <cell r="D12">
            <v>857607.977999999</v>
          </cell>
        </row>
        <row r="12">
          <cell r="F12">
            <v>857607.977999999</v>
          </cell>
        </row>
        <row r="13">
          <cell r="D13">
            <v>40426186.8</v>
          </cell>
        </row>
        <row r="13">
          <cell r="F13">
            <v>1336667.8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—2017年县直部门和单位收支预算表"/>
      <sheetName val="表2—部门收支总表（公   开）"/>
      <sheetName val="表3—部门收入总表（公   开）"/>
      <sheetName val="表4—部门支出总表（公   开）"/>
      <sheetName val="表5—单位收支总表(部 门)"/>
      <sheetName val="表6—财政拨款收支总表（公   开）"/>
      <sheetName val="表7—财政拨款明细（部门 公开）"/>
      <sheetName val="表8—基金收支总表（公   开）"/>
      <sheetName val="表9—基本支出（部 门）"/>
      <sheetName val="表10—专项支出（部 门）"/>
      <sheetName val="Sheet1"/>
    </sheetNames>
    <sheetDataSet>
      <sheetData sheetId="0"/>
      <sheetData sheetId="1">
        <row r="9">
          <cell r="F9">
            <v>3106307.978</v>
          </cell>
          <cell r="G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:8000/system/log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tabSelected="1" workbookViewId="0">
      <selection activeCell="E10" sqref="E10:E13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8" style="8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0"/>
      <c r="B1" s="44"/>
      <c r="C1" s="44"/>
      <c r="D1" s="44"/>
      <c r="E1" s="44"/>
      <c r="F1" s="44"/>
      <c r="G1" s="80"/>
      <c r="H1" s="44"/>
      <c r="I1" s="44"/>
      <c r="J1" s="44"/>
      <c r="K1" s="44"/>
    </row>
    <row r="2" ht="18.75" customHeight="1" spans="1:20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2"/>
      <c r="N2" s="82"/>
      <c r="O2" s="82"/>
      <c r="P2" s="82"/>
      <c r="Q2" s="82"/>
      <c r="R2" s="82"/>
      <c r="S2" s="82"/>
      <c r="T2" s="82"/>
    </row>
    <row r="3" customHeight="1" spans="1:11">
      <c r="A3" s="44"/>
      <c r="B3" s="44"/>
      <c r="C3" s="44"/>
      <c r="D3" s="44"/>
      <c r="E3" s="44"/>
      <c r="F3" s="44"/>
      <c r="G3" s="80"/>
      <c r="H3" s="44"/>
      <c r="I3" s="44"/>
      <c r="J3" s="44"/>
      <c r="K3" s="44"/>
    </row>
    <row r="4" ht="20.25" customHeight="1" spans="1:11">
      <c r="A4" s="83" t="s">
        <v>1</v>
      </c>
      <c r="B4" s="84"/>
      <c r="C4" s="80"/>
      <c r="D4" s="44"/>
      <c r="E4" s="136"/>
      <c r="F4" s="136"/>
      <c r="G4" s="80"/>
      <c r="H4" s="74" t="s">
        <v>2</v>
      </c>
      <c r="I4" s="74"/>
      <c r="J4" s="74"/>
      <c r="K4" s="74"/>
    </row>
    <row r="5" ht="20.25" customHeight="1" spans="1:11">
      <c r="A5" s="86" t="s">
        <v>3</v>
      </c>
      <c r="B5" s="87"/>
      <c r="C5" s="86" t="s">
        <v>4</v>
      </c>
      <c r="D5" s="88"/>
      <c r="E5" s="88"/>
      <c r="F5" s="88"/>
      <c r="G5" s="88"/>
      <c r="H5" s="88"/>
      <c r="I5" s="88"/>
      <c r="J5" s="88"/>
      <c r="K5" s="88"/>
    </row>
    <row r="6" ht="20.25" customHeight="1" spans="1:12">
      <c r="A6" s="16" t="s">
        <v>5</v>
      </c>
      <c r="B6" s="16" t="s">
        <v>6</v>
      </c>
      <c r="C6" s="145" t="s">
        <v>5</v>
      </c>
      <c r="D6" s="16" t="s">
        <v>7</v>
      </c>
      <c r="E6" s="16"/>
      <c r="F6" s="16"/>
      <c r="G6" s="16"/>
      <c r="H6" s="16"/>
      <c r="I6" s="16"/>
      <c r="J6" s="16"/>
      <c r="K6" s="16"/>
      <c r="L6" s="8"/>
    </row>
    <row r="7" ht="20.25" customHeight="1" spans="1:11">
      <c r="A7" s="16"/>
      <c r="B7" s="16"/>
      <c r="C7" s="16"/>
      <c r="D7" s="17" t="s">
        <v>8</v>
      </c>
      <c r="E7" s="146" t="s">
        <v>9</v>
      </c>
      <c r="F7" s="17"/>
      <c r="G7" s="17" t="s">
        <v>10</v>
      </c>
      <c r="H7" s="17" t="s">
        <v>11</v>
      </c>
      <c r="I7" s="127" t="s">
        <v>12</v>
      </c>
      <c r="J7" s="127" t="s">
        <v>13</v>
      </c>
      <c r="K7" s="127" t="s">
        <v>14</v>
      </c>
    </row>
    <row r="8" ht="36.75" customHeight="1" spans="1:14">
      <c r="A8" s="16"/>
      <c r="B8" s="111"/>
      <c r="C8" s="16"/>
      <c r="D8" s="129"/>
      <c r="E8" s="147" t="s">
        <v>15</v>
      </c>
      <c r="F8" s="148" t="s">
        <v>16</v>
      </c>
      <c r="G8" s="111"/>
      <c r="H8" s="111"/>
      <c r="I8" s="113"/>
      <c r="J8" s="113"/>
      <c r="K8" s="113"/>
      <c r="N8" s="8"/>
    </row>
    <row r="9" ht="22.5" customHeight="1" spans="1:14">
      <c r="A9" s="89" t="s">
        <v>17</v>
      </c>
      <c r="B9" s="56">
        <v>4442975.778</v>
      </c>
      <c r="C9" s="90" t="s">
        <v>18</v>
      </c>
      <c r="D9" s="56">
        <v>3106307.978</v>
      </c>
      <c r="E9" s="56">
        <v>3106307.978</v>
      </c>
      <c r="F9" s="56">
        <v>3106307.978</v>
      </c>
      <c r="G9" s="94">
        <v>0</v>
      </c>
      <c r="H9" s="56">
        <v>0</v>
      </c>
      <c r="I9" s="56">
        <v>0</v>
      </c>
      <c r="J9" s="56">
        <v>0</v>
      </c>
      <c r="K9" s="56">
        <v>0</v>
      </c>
      <c r="L9" s="8"/>
      <c r="N9" s="8"/>
    </row>
    <row r="10" ht="21.75" customHeight="1" spans="1:15">
      <c r="A10" s="35" t="s">
        <v>19</v>
      </c>
      <c r="B10" s="140">
        <v>2425384</v>
      </c>
      <c r="C10" s="93" t="s">
        <v>20</v>
      </c>
      <c r="D10" s="56">
        <v>2201700</v>
      </c>
      <c r="E10" s="56">
        <v>2201700</v>
      </c>
      <c r="F10" s="56">
        <v>2201700</v>
      </c>
      <c r="G10" s="94">
        <v>0</v>
      </c>
      <c r="H10" s="56">
        <v>0</v>
      </c>
      <c r="I10" s="56"/>
      <c r="J10" s="56"/>
      <c r="K10" s="56"/>
      <c r="L10" s="8"/>
      <c r="M10" s="8"/>
      <c r="O10" s="8"/>
    </row>
    <row r="11" ht="21.75" customHeight="1" spans="1:15">
      <c r="A11" s="35" t="s">
        <v>21</v>
      </c>
      <c r="B11" s="56"/>
      <c r="C11" s="95" t="s">
        <v>22</v>
      </c>
      <c r="D11" s="56">
        <v>47000</v>
      </c>
      <c r="E11" s="56">
        <v>47000</v>
      </c>
      <c r="F11" s="56">
        <v>47000</v>
      </c>
      <c r="G11" s="94">
        <v>0</v>
      </c>
      <c r="H11" s="56">
        <v>0</v>
      </c>
      <c r="I11" s="56"/>
      <c r="J11" s="56"/>
      <c r="K11" s="56"/>
      <c r="L11" s="96"/>
      <c r="M11" s="8"/>
      <c r="N11" s="8"/>
      <c r="O11" s="8"/>
    </row>
    <row r="12" ht="21.75" customHeight="1" spans="1:14">
      <c r="A12" s="35" t="s">
        <v>23</v>
      </c>
      <c r="B12" s="141">
        <v>36664135</v>
      </c>
      <c r="C12" s="93" t="s">
        <v>24</v>
      </c>
      <c r="D12" s="56">
        <v>857607.977999999</v>
      </c>
      <c r="E12" s="56">
        <v>857607.977999999</v>
      </c>
      <c r="F12" s="56">
        <v>857607.977999999</v>
      </c>
      <c r="G12" s="94">
        <v>0</v>
      </c>
      <c r="H12" s="56"/>
      <c r="I12" s="56"/>
      <c r="J12" s="56"/>
      <c r="K12" s="56"/>
      <c r="L12" s="8"/>
      <c r="M12" s="8"/>
      <c r="N12" s="8"/>
    </row>
    <row r="13" ht="21.75" customHeight="1" spans="1:15">
      <c r="A13" s="35" t="s">
        <v>25</v>
      </c>
      <c r="B13" s="56">
        <v>0</v>
      </c>
      <c r="C13" s="98" t="s">
        <v>26</v>
      </c>
      <c r="D13" s="56">
        <v>40426186.8</v>
      </c>
      <c r="E13" s="56">
        <v>3762051.8</v>
      </c>
      <c r="F13" s="56">
        <v>1336667.8</v>
      </c>
      <c r="G13" s="56">
        <v>36664135</v>
      </c>
      <c r="H13" s="56">
        <v>0</v>
      </c>
      <c r="I13" s="56">
        <v>0</v>
      </c>
      <c r="J13" s="56">
        <v>0</v>
      </c>
      <c r="K13" s="56">
        <v>0</v>
      </c>
      <c r="L13" s="8"/>
      <c r="M13" s="8"/>
      <c r="N13" s="8"/>
      <c r="O13" s="8"/>
    </row>
    <row r="14" ht="21.75" customHeight="1" spans="1:15">
      <c r="A14" s="89" t="s">
        <v>27</v>
      </c>
      <c r="B14" s="142"/>
      <c r="C14" s="93" t="s">
        <v>28</v>
      </c>
      <c r="D14" s="56">
        <v>40426186.8</v>
      </c>
      <c r="E14" s="56">
        <v>3762051.8</v>
      </c>
      <c r="F14" s="56">
        <v>1336667.8</v>
      </c>
      <c r="G14" s="94">
        <v>36664135</v>
      </c>
      <c r="H14" s="56"/>
      <c r="I14" s="56"/>
      <c r="J14" s="56"/>
      <c r="K14" s="56"/>
      <c r="L14" s="96"/>
      <c r="M14" s="8"/>
      <c r="N14" s="8"/>
      <c r="O14" s="8"/>
    </row>
    <row r="15" ht="21.75" customHeight="1" spans="1:18">
      <c r="A15" s="89" t="s">
        <v>29</v>
      </c>
      <c r="B15" s="142"/>
      <c r="C15" s="95" t="s">
        <v>30</v>
      </c>
      <c r="D15" s="56">
        <v>0</v>
      </c>
      <c r="E15" s="56"/>
      <c r="F15" s="56"/>
      <c r="G15" s="56"/>
      <c r="H15" s="56">
        <v>0</v>
      </c>
      <c r="I15" s="56">
        <v>0</v>
      </c>
      <c r="J15" s="56">
        <v>0</v>
      </c>
      <c r="K15" s="56">
        <v>0</v>
      </c>
      <c r="L15" s="8"/>
      <c r="M15" s="8"/>
      <c r="N15" s="8"/>
      <c r="O15" s="8"/>
      <c r="P15" s="8"/>
      <c r="Q15" s="8"/>
      <c r="R15" s="8"/>
    </row>
    <row r="16" ht="21.75" customHeight="1" spans="1:18">
      <c r="A16" s="89" t="s">
        <v>31</v>
      </c>
      <c r="B16" s="56">
        <v>0</v>
      </c>
      <c r="C16" s="95" t="s">
        <v>32</v>
      </c>
      <c r="D16" s="56">
        <v>0</v>
      </c>
      <c r="E16" s="56"/>
      <c r="F16" s="56"/>
      <c r="G16" s="94"/>
      <c r="H16" s="56"/>
      <c r="I16" s="56"/>
      <c r="J16" s="56"/>
      <c r="K16" s="56"/>
      <c r="L16" s="8"/>
      <c r="M16" s="8"/>
      <c r="N16" s="8"/>
      <c r="O16" s="8"/>
      <c r="P16" s="8"/>
      <c r="Q16" s="8"/>
      <c r="R16" s="8"/>
    </row>
    <row r="17" ht="21.75" customHeight="1" spans="1:19">
      <c r="A17" s="91"/>
      <c r="B17" s="141"/>
      <c r="C17" s="93" t="s">
        <v>33</v>
      </c>
      <c r="D17" s="56">
        <v>0</v>
      </c>
      <c r="E17" s="56"/>
      <c r="F17" s="56"/>
      <c r="G17" s="94"/>
      <c r="H17" s="56"/>
      <c r="I17" s="56"/>
      <c r="J17" s="56"/>
      <c r="K17" s="56"/>
      <c r="L17" s="8"/>
      <c r="M17" s="8"/>
      <c r="N17" s="8"/>
      <c r="O17" s="8"/>
      <c r="P17" s="8"/>
      <c r="Q17" s="8"/>
      <c r="R17" s="8"/>
      <c r="S17" s="8"/>
    </row>
    <row r="18" ht="21.75" customHeight="1" spans="1:19">
      <c r="A18" s="91"/>
      <c r="B18" s="56"/>
      <c r="C18" s="93" t="s">
        <v>34</v>
      </c>
      <c r="D18" s="56">
        <v>0</v>
      </c>
      <c r="E18" s="56"/>
      <c r="F18" s="56"/>
      <c r="G18" s="94"/>
      <c r="H18" s="56"/>
      <c r="I18" s="56"/>
      <c r="J18" s="56"/>
      <c r="K18" s="56"/>
      <c r="L18" s="8"/>
      <c r="M18" s="8"/>
      <c r="N18" s="8"/>
      <c r="O18" s="8"/>
      <c r="P18" s="8"/>
      <c r="Q18" s="8"/>
      <c r="R18" s="8"/>
      <c r="S18" s="8"/>
    </row>
    <row r="19" ht="21.75" customHeight="1" spans="1:18">
      <c r="A19" s="100"/>
      <c r="B19" s="94"/>
      <c r="C19" s="93" t="s">
        <v>35</v>
      </c>
      <c r="D19" s="56">
        <v>0</v>
      </c>
      <c r="E19" s="56"/>
      <c r="F19" s="56"/>
      <c r="G19" s="94"/>
      <c r="H19" s="56"/>
      <c r="I19" s="56"/>
      <c r="J19" s="56"/>
      <c r="K19" s="56"/>
      <c r="L19" s="8"/>
      <c r="M19" s="8"/>
      <c r="N19" s="8"/>
      <c r="O19" s="8"/>
      <c r="P19" s="8"/>
      <c r="Q19" s="8"/>
      <c r="R19" s="8"/>
    </row>
    <row r="20" ht="21.75" customHeight="1" spans="1:18">
      <c r="A20" s="100"/>
      <c r="B20" s="142"/>
      <c r="C20" s="93" t="s">
        <v>36</v>
      </c>
      <c r="D20" s="56">
        <v>0</v>
      </c>
      <c r="E20" s="56"/>
      <c r="F20" s="56"/>
      <c r="G20" s="94"/>
      <c r="H20" s="56"/>
      <c r="I20" s="56"/>
      <c r="J20" s="56"/>
      <c r="K20" s="56"/>
      <c r="L20" s="8"/>
      <c r="M20" s="8"/>
      <c r="N20" s="8"/>
      <c r="O20" s="8"/>
      <c r="P20" s="8"/>
      <c r="Q20" s="8"/>
      <c r="R20" s="8"/>
    </row>
    <row r="21" s="8" customFormat="1" ht="21.75" customHeight="1" spans="1:11">
      <c r="A21" s="91"/>
      <c r="B21" s="101"/>
      <c r="C21" s="102"/>
      <c r="D21" s="56">
        <v>0</v>
      </c>
      <c r="E21" s="123"/>
      <c r="F21" s="123"/>
      <c r="G21" s="21"/>
      <c r="H21" s="21"/>
      <c r="I21" s="21"/>
      <c r="J21" s="21"/>
      <c r="K21" s="21"/>
    </row>
    <row r="22" ht="21.75" customHeight="1" spans="1:17">
      <c r="A22" s="89" t="s">
        <v>37</v>
      </c>
      <c r="B22" s="56">
        <v>43532494.778</v>
      </c>
      <c r="C22" s="90" t="s">
        <v>38</v>
      </c>
      <c r="D22" s="56">
        <v>43532494.778</v>
      </c>
      <c r="E22" s="56">
        <v>6868359.778</v>
      </c>
      <c r="F22" s="56">
        <v>4442975.778</v>
      </c>
      <c r="G22" s="94">
        <v>36664135</v>
      </c>
      <c r="H22" s="56">
        <v>0</v>
      </c>
      <c r="I22" s="56">
        <v>0</v>
      </c>
      <c r="J22" s="56">
        <v>0</v>
      </c>
      <c r="K22" s="56">
        <v>0</v>
      </c>
      <c r="L22" s="8"/>
      <c r="M22" s="8"/>
      <c r="N22" s="8"/>
      <c r="O22" s="8"/>
      <c r="P22" s="8"/>
      <c r="Q22" s="8"/>
    </row>
    <row r="23" ht="9.75" customHeight="1" spans="2:16">
      <c r="B23" s="8"/>
      <c r="D23" s="8"/>
      <c r="E23" s="8"/>
      <c r="F23" s="8"/>
      <c r="H23" s="8"/>
      <c r="I23" s="8"/>
      <c r="J23" s="8"/>
      <c r="K23" s="8"/>
      <c r="L23" s="8"/>
      <c r="M23" s="8"/>
      <c r="N23" s="8"/>
      <c r="O23" s="8"/>
      <c r="P23" s="8"/>
    </row>
    <row r="24" ht="9.75" customHeight="1" spans="2:16">
      <c r="B24" s="8"/>
      <c r="C24" s="8"/>
      <c r="E24" s="8"/>
      <c r="F24" s="8"/>
      <c r="J24" s="8"/>
      <c r="K24" s="8"/>
      <c r="L24" s="8"/>
      <c r="M24" s="8"/>
      <c r="N24" s="8"/>
      <c r="O24" s="8"/>
      <c r="P24" s="8"/>
    </row>
    <row r="25" ht="9.75" customHeight="1" spans="2:15">
      <c r="B25" s="8"/>
      <c r="F25" s="8"/>
      <c r="H25" s="8"/>
      <c r="I25" s="8"/>
      <c r="J25" s="8"/>
      <c r="K25" s="8"/>
      <c r="L25" s="8"/>
      <c r="M25" s="8"/>
      <c r="O25" s="8"/>
    </row>
    <row r="26" customHeight="1" spans="2:15">
      <c r="B26" s="8"/>
      <c r="H26" s="8"/>
      <c r="I26" s="8"/>
      <c r="K26" s="8"/>
      <c r="L26" s="8"/>
      <c r="M26" s="8"/>
      <c r="O26" s="8"/>
    </row>
    <row r="27" customHeight="1" spans="2:15">
      <c r="B27" s="8"/>
      <c r="H27" s="8"/>
      <c r="I27" s="8"/>
      <c r="J27" s="8"/>
      <c r="K27" s="8"/>
      <c r="L27" s="8"/>
      <c r="O27" s="8"/>
    </row>
    <row r="28" customHeight="1" spans="2:14">
      <c r="B28" s="8"/>
      <c r="C28" s="8"/>
      <c r="H28" s="8"/>
      <c r="I28" s="8"/>
      <c r="J28" s="8"/>
      <c r="K28" s="8"/>
      <c r="L28" s="8"/>
      <c r="N28" s="8"/>
    </row>
    <row r="29" customHeight="1" spans="3:14">
      <c r="C29" s="8"/>
      <c r="H29" s="8"/>
      <c r="I29" s="8"/>
      <c r="J29" s="8"/>
      <c r="K29" s="8"/>
      <c r="M29" s="8"/>
      <c r="N29" s="8"/>
    </row>
    <row r="30" customHeight="1" spans="12:13">
      <c r="L30" s="8"/>
      <c r="M30" s="8"/>
    </row>
    <row r="31" customHeight="1" spans="3:11">
      <c r="C31" s="8"/>
      <c r="J31" s="8"/>
      <c r="K31" s="8"/>
    </row>
    <row r="32" customHeight="1" spans="3:10">
      <c r="C32" s="8"/>
      <c r="D32" s="8"/>
      <c r="E32" s="8"/>
      <c r="H32" s="8"/>
      <c r="I32" s="8"/>
      <c r="J32" s="8"/>
    </row>
    <row r="33" customHeight="1" spans="5:6">
      <c r="E33" s="8"/>
      <c r="F33" s="8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" right="0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22" sqref="B22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0"/>
      <c r="B1" s="44"/>
      <c r="C1" s="44"/>
    </row>
    <row r="2" ht="18.75" customHeight="1" spans="1:11">
      <c r="A2" s="81" t="s">
        <v>39</v>
      </c>
      <c r="B2" s="81"/>
      <c r="C2" s="81"/>
      <c r="D2" s="82"/>
      <c r="E2" s="82"/>
      <c r="F2" s="82"/>
      <c r="G2" s="82"/>
      <c r="H2" s="82"/>
      <c r="I2" s="82"/>
      <c r="J2" s="82"/>
      <c r="K2" s="82"/>
    </row>
    <row r="3" customHeight="1" spans="1:3">
      <c r="A3" s="44"/>
      <c r="B3" s="44"/>
      <c r="C3" s="44"/>
    </row>
    <row r="4" ht="20.25" customHeight="1" spans="1:3">
      <c r="A4" s="83" t="s">
        <v>1</v>
      </c>
      <c r="B4" s="84"/>
      <c r="C4" s="85" t="s">
        <v>2</v>
      </c>
    </row>
    <row r="5" ht="20.25" customHeight="1" spans="1:3">
      <c r="A5" s="86" t="s">
        <v>3</v>
      </c>
      <c r="B5" s="87"/>
      <c r="C5" s="139" t="s">
        <v>40</v>
      </c>
    </row>
    <row r="6" ht="20.25" customHeight="1" spans="1:3">
      <c r="A6" s="16" t="s">
        <v>5</v>
      </c>
      <c r="B6" s="16" t="s">
        <v>6</v>
      </c>
      <c r="C6" s="139"/>
    </row>
    <row r="7" ht="20.25" customHeight="1" spans="1:3">
      <c r="A7" s="16"/>
      <c r="B7" s="16"/>
      <c r="C7" s="139"/>
    </row>
    <row r="8" ht="36.75" customHeight="1" spans="1:5">
      <c r="A8" s="16"/>
      <c r="B8" s="111"/>
      <c r="C8" s="139"/>
      <c r="E8" s="8"/>
    </row>
    <row r="9" ht="22.5" customHeight="1" spans="1:5">
      <c r="A9" s="89" t="s">
        <v>17</v>
      </c>
      <c r="B9" s="56">
        <f ca="1">'表1—部门收支总表（公   开）'!B9</f>
        <v>4442975.778</v>
      </c>
      <c r="C9" s="21"/>
      <c r="E9" s="8"/>
    </row>
    <row r="10" ht="21.75" customHeight="1" spans="1:6">
      <c r="A10" s="35" t="s">
        <v>19</v>
      </c>
      <c r="B10" s="140">
        <f ca="1">'表1—部门收支总表（公   开）'!B10</f>
        <v>2425384</v>
      </c>
      <c r="C10" s="21"/>
      <c r="D10" s="8"/>
      <c r="F10" s="8"/>
    </row>
    <row r="11" ht="21.75" customHeight="1" spans="1:6">
      <c r="A11" s="35" t="s">
        <v>21</v>
      </c>
      <c r="B11" s="56"/>
      <c r="C11" s="123"/>
      <c r="D11" s="8"/>
      <c r="E11" s="8"/>
      <c r="F11" s="8"/>
    </row>
    <row r="12" ht="21.75" customHeight="1" spans="1:5">
      <c r="A12" s="35" t="s">
        <v>23</v>
      </c>
      <c r="B12" s="141">
        <f ca="1">'表1—部门收支总表（公   开）'!B12</f>
        <v>36664135</v>
      </c>
      <c r="C12" s="21"/>
      <c r="D12" s="8"/>
      <c r="E12" s="8"/>
    </row>
    <row r="13" ht="21.75" customHeight="1" spans="1:6">
      <c r="A13" s="35" t="s">
        <v>25</v>
      </c>
      <c r="B13" s="56">
        <f ca="1">'表1—部门收支总表（公   开）'!B13</f>
        <v>0</v>
      </c>
      <c r="C13" s="21"/>
      <c r="D13" s="8"/>
      <c r="E13" s="8"/>
      <c r="F13" s="8"/>
    </row>
    <row r="14" ht="21.75" customHeight="1" spans="1:6">
      <c r="A14" s="35" t="s">
        <v>27</v>
      </c>
      <c r="B14" s="142"/>
      <c r="C14" s="123"/>
      <c r="D14" s="8"/>
      <c r="E14" s="8"/>
      <c r="F14" s="8"/>
    </row>
    <row r="15" ht="21.75" customHeight="1" spans="1:9">
      <c r="A15" s="35" t="s">
        <v>29</v>
      </c>
      <c r="B15" s="142"/>
      <c r="C15" s="21"/>
      <c r="D15" s="8"/>
      <c r="E15" s="8"/>
      <c r="F15" s="8"/>
      <c r="G15" s="8"/>
      <c r="H15" s="8"/>
      <c r="I15" s="8"/>
    </row>
    <row r="16" ht="21.75" customHeight="1" spans="1:9">
      <c r="A16" s="89" t="s">
        <v>31</v>
      </c>
      <c r="B16" s="56">
        <f ca="1">'表1—部门收支总表（公   开）'!B16</f>
        <v>0</v>
      </c>
      <c r="C16" s="21"/>
      <c r="D16" s="8"/>
      <c r="E16" s="8"/>
      <c r="F16" s="8"/>
      <c r="G16" s="8"/>
      <c r="H16" s="8"/>
      <c r="I16" s="8"/>
    </row>
    <row r="17" ht="21.75" customHeight="1" spans="1:10">
      <c r="A17" s="89"/>
      <c r="B17" s="141"/>
      <c r="C17" s="21"/>
      <c r="D17" s="8"/>
      <c r="E17" s="8"/>
      <c r="F17" s="8"/>
      <c r="G17" s="8"/>
      <c r="H17" s="8"/>
      <c r="I17" s="8"/>
      <c r="J17" s="8"/>
    </row>
    <row r="18" ht="21.75" customHeight="1" spans="1:10">
      <c r="A18" s="89"/>
      <c r="B18" s="56"/>
      <c r="C18" s="21"/>
      <c r="D18" s="8"/>
      <c r="E18" s="8"/>
      <c r="F18" s="8"/>
      <c r="G18" s="8"/>
      <c r="H18" s="8"/>
      <c r="I18" s="8"/>
      <c r="J18" s="8"/>
    </row>
    <row r="19" ht="21.75" customHeight="1" spans="1:9">
      <c r="A19" s="89"/>
      <c r="B19" s="94"/>
      <c r="C19" s="21"/>
      <c r="D19" s="8"/>
      <c r="E19" s="8"/>
      <c r="F19" s="8"/>
      <c r="G19" s="8"/>
      <c r="H19" s="8"/>
      <c r="I19" s="8"/>
    </row>
    <row r="20" ht="21.75" customHeight="1" spans="1:9">
      <c r="A20" s="143"/>
      <c r="B20" s="144"/>
      <c r="C20" s="21"/>
      <c r="D20" s="8"/>
      <c r="E20" s="8"/>
      <c r="F20" s="8"/>
      <c r="G20" s="8"/>
      <c r="H20" s="8"/>
      <c r="I20" s="8"/>
    </row>
    <row r="21" s="8" customFormat="1" ht="21.75" customHeight="1" spans="1:3">
      <c r="A21" s="35"/>
      <c r="B21" s="101"/>
      <c r="C21" s="21"/>
    </row>
    <row r="22" ht="21.75" customHeight="1" spans="1:8">
      <c r="A22" s="89" t="s">
        <v>37</v>
      </c>
      <c r="B22" s="56">
        <f ca="1">SUM(B9:B21)</f>
        <v>43532494.778</v>
      </c>
      <c r="C22" s="21"/>
      <c r="D22" s="8"/>
      <c r="E22" s="8"/>
      <c r="F22" s="8"/>
      <c r="G22" s="8"/>
      <c r="H22" s="8"/>
    </row>
    <row r="23" ht="9.75" customHeight="1" spans="2:7">
      <c r="B23" s="8"/>
      <c r="C23" s="8"/>
      <c r="D23" s="8"/>
      <c r="E23" s="8"/>
      <c r="F23" s="8"/>
      <c r="G23" s="8"/>
    </row>
    <row r="24" ht="9.75" customHeight="1" spans="2:7">
      <c r="B24" s="8"/>
      <c r="C24" s="8"/>
      <c r="D24" s="8"/>
      <c r="E24" s="8"/>
      <c r="F24" s="8"/>
      <c r="G24" s="8"/>
    </row>
    <row r="25" ht="9.75" customHeight="1" spans="2:6">
      <c r="B25" s="8"/>
      <c r="C25" s="8"/>
      <c r="D25" s="8"/>
      <c r="F25" s="8"/>
    </row>
    <row r="26" customHeight="1" spans="2:6">
      <c r="B26" s="8"/>
      <c r="C26" s="8"/>
      <c r="D26" s="8"/>
      <c r="F26" s="8"/>
    </row>
    <row r="27" customHeight="1" spans="2:6">
      <c r="B27" s="8"/>
      <c r="C27" s="8"/>
      <c r="F27" s="8"/>
    </row>
    <row r="28" customHeight="1" spans="2:5">
      <c r="B28" s="8"/>
      <c r="C28" s="8"/>
      <c r="E28" s="8"/>
    </row>
    <row r="29" customHeight="1" spans="4:5">
      <c r="D29" s="8"/>
      <c r="E29" s="8"/>
    </row>
    <row r="30" customHeight="1" spans="3:4">
      <c r="C30" s="8"/>
      <c r="D30" s="8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44"/>
      <c r="B1" s="44"/>
      <c r="C1" s="44"/>
      <c r="D1" s="44"/>
      <c r="E1" s="44"/>
      <c r="F1" s="44"/>
      <c r="G1" s="44"/>
      <c r="H1" s="44"/>
      <c r="I1" s="44"/>
    </row>
    <row r="2" ht="18.75" customHeight="1" spans="1:18">
      <c r="A2" s="81" t="s">
        <v>41</v>
      </c>
      <c r="B2" s="81"/>
      <c r="C2" s="81"/>
      <c r="D2" s="81"/>
      <c r="E2" s="81"/>
      <c r="F2" s="81"/>
      <c r="G2" s="81"/>
      <c r="H2" s="81"/>
      <c r="I2" s="81"/>
      <c r="J2" s="82"/>
      <c r="K2" s="82"/>
      <c r="L2" s="82"/>
      <c r="M2" s="82"/>
      <c r="N2" s="82"/>
      <c r="O2" s="82"/>
      <c r="P2" s="82"/>
      <c r="Q2" s="82"/>
      <c r="R2" s="82"/>
    </row>
    <row r="3" customHeight="1" spans="1:9">
      <c r="A3" s="44"/>
      <c r="B3" s="44"/>
      <c r="C3" s="44"/>
      <c r="D3" s="44"/>
      <c r="E3" s="44"/>
      <c r="F3" s="44"/>
      <c r="G3" s="44"/>
      <c r="H3" s="44"/>
      <c r="I3" s="44"/>
    </row>
    <row r="4" ht="20.25" customHeight="1" spans="1:9">
      <c r="A4" s="83" t="s">
        <v>1</v>
      </c>
      <c r="B4" s="135"/>
      <c r="C4" s="136"/>
      <c r="D4" s="136"/>
      <c r="E4" s="44"/>
      <c r="F4" s="74" t="s">
        <v>2</v>
      </c>
      <c r="G4" s="74"/>
      <c r="H4" s="74"/>
      <c r="I4" s="74"/>
    </row>
    <row r="5" ht="24" customHeight="1" spans="1:9">
      <c r="A5" s="86" t="s">
        <v>4</v>
      </c>
      <c r="B5" s="88"/>
      <c r="C5" s="88"/>
      <c r="D5" s="88"/>
      <c r="E5" s="88"/>
      <c r="F5" s="88"/>
      <c r="G5" s="88"/>
      <c r="H5" s="88"/>
      <c r="I5" s="88"/>
    </row>
    <row r="6" ht="24" customHeight="1" spans="1:10">
      <c r="A6" s="16" t="s">
        <v>5</v>
      </c>
      <c r="B6" s="16" t="s">
        <v>7</v>
      </c>
      <c r="C6" s="16"/>
      <c r="D6" s="16"/>
      <c r="E6" s="16"/>
      <c r="F6" s="16"/>
      <c r="G6" s="16"/>
      <c r="H6" s="16"/>
      <c r="I6" s="16"/>
      <c r="J6" s="8"/>
    </row>
    <row r="7" ht="24" customHeight="1" spans="1:9">
      <c r="A7" s="16"/>
      <c r="B7" s="16" t="s">
        <v>8</v>
      </c>
      <c r="C7" s="16" t="s">
        <v>9</v>
      </c>
      <c r="D7" s="16"/>
      <c r="E7" s="16" t="s">
        <v>10</v>
      </c>
      <c r="F7" s="16" t="s">
        <v>11</v>
      </c>
      <c r="G7" s="53" t="s">
        <v>12</v>
      </c>
      <c r="H7" s="53" t="s">
        <v>13</v>
      </c>
      <c r="I7" s="53" t="s">
        <v>14</v>
      </c>
    </row>
    <row r="8" ht="24" customHeight="1" spans="1:12">
      <c r="A8" s="16"/>
      <c r="B8" s="16"/>
      <c r="C8" s="137" t="s">
        <v>15</v>
      </c>
      <c r="D8" s="16" t="s">
        <v>42</v>
      </c>
      <c r="E8" s="16"/>
      <c r="F8" s="16"/>
      <c r="G8" s="138"/>
      <c r="H8" s="138"/>
      <c r="I8" s="138"/>
      <c r="L8" s="8"/>
    </row>
    <row r="9" ht="24" customHeight="1" spans="1:12">
      <c r="A9" s="121" t="s">
        <v>18</v>
      </c>
      <c r="B9" s="56">
        <f ca="1">SUM(B10:B12)</f>
        <v>3106307.978</v>
      </c>
      <c r="C9" s="56">
        <f ca="1" t="shared" ref="C9:I9" si="0">SUM(C10:C12)</f>
        <v>3106307.978</v>
      </c>
      <c r="D9" s="56">
        <f ca="1" t="shared" si="0"/>
        <v>3106307.978</v>
      </c>
      <c r="E9" s="56">
        <f ca="1" t="shared" si="0"/>
        <v>0</v>
      </c>
      <c r="F9" s="56">
        <f ca="1" t="shared" si="0"/>
        <v>0</v>
      </c>
      <c r="G9" s="56">
        <f ca="1" t="shared" si="0"/>
        <v>0</v>
      </c>
      <c r="H9" s="56">
        <f ca="1" t="shared" si="0"/>
        <v>0</v>
      </c>
      <c r="I9" s="56">
        <f ca="1" t="shared" si="0"/>
        <v>0</v>
      </c>
      <c r="J9" s="8"/>
      <c r="L9" s="8"/>
    </row>
    <row r="10" ht="24" customHeight="1" spans="1:13">
      <c r="A10" s="102" t="s">
        <v>20</v>
      </c>
      <c r="B10" s="56">
        <f ca="1" t="shared" ref="B10:B20" si="1">C10+E10+F10+G10+H10+I10</f>
        <v>2201700</v>
      </c>
      <c r="C10" s="56">
        <f ca="1">'表1—部门收支总表（公   开）'!E10</f>
        <v>2201700</v>
      </c>
      <c r="D10" s="56">
        <f ca="1">'表1—部门收支总表（公   开）'!F10</f>
        <v>2201700</v>
      </c>
      <c r="E10" s="56">
        <f ca="1">'表1—部门收支总表（公   开）'!G10</f>
        <v>0</v>
      </c>
      <c r="F10" s="56">
        <f ca="1">'表1—部门收支总表（公   开）'!H10</f>
        <v>0</v>
      </c>
      <c r="G10" s="56">
        <f ca="1">'表1—部门收支总表（公   开）'!I10</f>
        <v>0</v>
      </c>
      <c r="H10" s="56">
        <f ca="1">'表1—部门收支总表（公   开）'!J10</f>
        <v>0</v>
      </c>
      <c r="I10" s="56">
        <f ca="1">'表1—部门收支总表（公   开）'!K10</f>
        <v>0</v>
      </c>
      <c r="J10" s="8"/>
      <c r="K10" s="8"/>
      <c r="M10" s="8"/>
    </row>
    <row r="11" ht="24" customHeight="1" spans="1:13">
      <c r="A11" s="102" t="s">
        <v>22</v>
      </c>
      <c r="B11" s="56">
        <f ca="1" t="shared" si="1"/>
        <v>47000</v>
      </c>
      <c r="C11" s="56">
        <f ca="1">'表1—部门收支总表（公   开）'!E11</f>
        <v>47000</v>
      </c>
      <c r="D11" s="56">
        <f ca="1">'表1—部门收支总表（公   开）'!F11</f>
        <v>47000</v>
      </c>
      <c r="E11" s="56">
        <f ca="1">'表1—部门收支总表（公   开）'!G11</f>
        <v>0</v>
      </c>
      <c r="F11" s="56">
        <f ca="1">'表1—部门收支总表（公   开）'!H11</f>
        <v>0</v>
      </c>
      <c r="G11" s="56">
        <f ca="1">'表1—部门收支总表（公   开）'!I11</f>
        <v>0</v>
      </c>
      <c r="H11" s="56">
        <f ca="1">'表1—部门收支总表（公   开）'!J11</f>
        <v>0</v>
      </c>
      <c r="I11" s="56">
        <f ca="1">'表1—部门收支总表（公   开）'!K11</f>
        <v>0</v>
      </c>
      <c r="J11" s="96"/>
      <c r="K11" s="8"/>
      <c r="L11" s="8"/>
      <c r="M11" s="8"/>
    </row>
    <row r="12" ht="24" customHeight="1" spans="1:12">
      <c r="A12" s="102" t="s">
        <v>24</v>
      </c>
      <c r="B12" s="56">
        <f ca="1" t="shared" si="1"/>
        <v>857607.977999999</v>
      </c>
      <c r="C12" s="56">
        <f ca="1">'表1—部门收支总表（公   开）'!E12</f>
        <v>857607.977999999</v>
      </c>
      <c r="D12" s="56">
        <f ca="1">'表1—部门收支总表（公   开）'!F12</f>
        <v>857607.977999999</v>
      </c>
      <c r="E12" s="56">
        <f ca="1">'表1—部门收支总表（公   开）'!G12</f>
        <v>0</v>
      </c>
      <c r="F12" s="56">
        <f ca="1">'表1—部门收支总表（公   开）'!H12</f>
        <v>0</v>
      </c>
      <c r="G12" s="56">
        <f ca="1">'表1—部门收支总表（公   开）'!I12</f>
        <v>0</v>
      </c>
      <c r="H12" s="56">
        <f ca="1">'表1—部门收支总表（公   开）'!J12</f>
        <v>0</v>
      </c>
      <c r="I12" s="56">
        <f ca="1">'表1—部门收支总表（公   开）'!K12</f>
        <v>0</v>
      </c>
      <c r="J12" s="8"/>
      <c r="K12" s="8"/>
      <c r="L12" s="8"/>
    </row>
    <row r="13" ht="24" customHeight="1" spans="1:13">
      <c r="A13" s="121" t="s">
        <v>26</v>
      </c>
      <c r="B13" s="56">
        <f ca="1">'表1—部门收支总表（公   开）'!D13</f>
        <v>40426186.8</v>
      </c>
      <c r="C13" s="56">
        <f ca="1">'表1—部门收支总表（公   开）'!E13</f>
        <v>3762051.8</v>
      </c>
      <c r="D13" s="56">
        <f ca="1">'表1—部门收支总表（公   开）'!F13</f>
        <v>1336667.8</v>
      </c>
      <c r="E13" s="56">
        <f ca="1">SUM(E14:E20)</f>
        <v>36664135</v>
      </c>
      <c r="F13" s="56">
        <f ca="1">SUM(F14:F20)</f>
        <v>0</v>
      </c>
      <c r="G13" s="56">
        <f ca="1">SUM(G14:G20)</f>
        <v>0</v>
      </c>
      <c r="H13" s="56">
        <f ca="1">SUM(H14:H20)</f>
        <v>0</v>
      </c>
      <c r="I13" s="56">
        <f ca="1">'表1—部门收支总表（公   开）'!K13</f>
        <v>0</v>
      </c>
      <c r="J13" s="8"/>
      <c r="K13" s="8"/>
      <c r="L13" s="8"/>
      <c r="M13" s="8"/>
    </row>
    <row r="14" ht="24" customHeight="1" spans="1:13">
      <c r="A14" s="102" t="s">
        <v>28</v>
      </c>
      <c r="B14" s="56">
        <f ca="1" t="shared" si="1"/>
        <v>40426186.8</v>
      </c>
      <c r="C14" s="56">
        <f ca="1">'表1—部门收支总表（公   开）'!E14</f>
        <v>3762051.8</v>
      </c>
      <c r="D14" s="56">
        <f ca="1">'表1—部门收支总表（公   开）'!F14</f>
        <v>1336667.8</v>
      </c>
      <c r="E14" s="56">
        <f ca="1">'表1—部门收支总表（公   开）'!G14</f>
        <v>36664135</v>
      </c>
      <c r="F14" s="56">
        <f ca="1">'表1—部门收支总表（公   开）'!H14</f>
        <v>0</v>
      </c>
      <c r="G14" s="56">
        <f ca="1">'表1—部门收支总表（公   开）'!I14</f>
        <v>0</v>
      </c>
      <c r="H14" s="56">
        <f ca="1">'表1—部门收支总表（公   开）'!J14</f>
        <v>0</v>
      </c>
      <c r="I14" s="56">
        <f ca="1">'表1—部门收支总表（公   开）'!K14</f>
        <v>0</v>
      </c>
      <c r="J14" s="96"/>
      <c r="K14" s="8"/>
      <c r="L14" s="8"/>
      <c r="M14" s="8"/>
    </row>
    <row r="15" ht="24" customHeight="1" spans="1:16">
      <c r="A15" s="102" t="s">
        <v>30</v>
      </c>
      <c r="B15" s="56">
        <f ca="1" t="shared" si="1"/>
        <v>0</v>
      </c>
      <c r="C15" s="56">
        <f ca="1">'表1—部门收支总表（公   开）'!E15</f>
        <v>0</v>
      </c>
      <c r="D15" s="56">
        <f ca="1">'表1—部门收支总表（公   开）'!F15</f>
        <v>0</v>
      </c>
      <c r="E15" s="56">
        <f ca="1">'表1—部门收支总表（公   开）'!G15</f>
        <v>0</v>
      </c>
      <c r="F15" s="56">
        <f ca="1">'表1—部门收支总表（公   开）'!H15</f>
        <v>0</v>
      </c>
      <c r="G15" s="56">
        <f ca="1">'表1—部门收支总表（公   开）'!I15</f>
        <v>0</v>
      </c>
      <c r="H15" s="56">
        <f ca="1">'表1—部门收支总表（公   开）'!J15</f>
        <v>0</v>
      </c>
      <c r="I15" s="56">
        <f ca="1">'表1—部门收支总表（公   开）'!K15</f>
        <v>0</v>
      </c>
      <c r="J15" s="8"/>
      <c r="K15" s="8"/>
      <c r="L15" s="8"/>
      <c r="M15" s="8"/>
      <c r="N15" s="8"/>
      <c r="O15" s="8"/>
      <c r="P15" s="8"/>
    </row>
    <row r="16" ht="24" customHeight="1" spans="1:16">
      <c r="A16" s="102" t="s">
        <v>32</v>
      </c>
      <c r="B16" s="56">
        <f ca="1" t="shared" si="1"/>
        <v>0</v>
      </c>
      <c r="C16" s="56">
        <f ca="1">'表1—部门收支总表（公   开）'!E16</f>
        <v>0</v>
      </c>
      <c r="D16" s="56">
        <f ca="1">'表1—部门收支总表（公   开）'!F16</f>
        <v>0</v>
      </c>
      <c r="E16" s="56">
        <f ca="1">'表1—部门收支总表（公   开）'!G16</f>
        <v>0</v>
      </c>
      <c r="F16" s="56">
        <f ca="1">'表1—部门收支总表（公   开）'!H16</f>
        <v>0</v>
      </c>
      <c r="G16" s="56">
        <f ca="1">'表1—部门收支总表（公   开）'!I16</f>
        <v>0</v>
      </c>
      <c r="H16" s="56">
        <f ca="1">'表1—部门收支总表（公   开）'!J16</f>
        <v>0</v>
      </c>
      <c r="I16" s="56">
        <f ca="1">'表1—部门收支总表（公   开）'!K16</f>
        <v>0</v>
      </c>
      <c r="J16" s="8"/>
      <c r="K16" s="8"/>
      <c r="L16" s="8"/>
      <c r="M16" s="8"/>
      <c r="N16" s="8"/>
      <c r="O16" s="8"/>
      <c r="P16" s="8"/>
    </row>
    <row r="17" ht="24" customHeight="1" spans="1:17">
      <c r="A17" s="102" t="s">
        <v>33</v>
      </c>
      <c r="B17" s="56">
        <f ca="1" t="shared" si="1"/>
        <v>0</v>
      </c>
      <c r="C17" s="56">
        <f ca="1">'表1—部门收支总表（公   开）'!E17</f>
        <v>0</v>
      </c>
      <c r="D17" s="56">
        <f ca="1">'表1—部门收支总表（公   开）'!F17</f>
        <v>0</v>
      </c>
      <c r="E17" s="56">
        <f ca="1">'表1—部门收支总表（公   开）'!G17</f>
        <v>0</v>
      </c>
      <c r="F17" s="56">
        <f ca="1">'表1—部门收支总表（公   开）'!H17</f>
        <v>0</v>
      </c>
      <c r="G17" s="56">
        <f ca="1">'表1—部门收支总表（公   开）'!I17</f>
        <v>0</v>
      </c>
      <c r="H17" s="56">
        <f ca="1">'表1—部门收支总表（公   开）'!J17</f>
        <v>0</v>
      </c>
      <c r="I17" s="56">
        <f ca="1">'表1—部门收支总表（公   开）'!K17</f>
        <v>0</v>
      </c>
      <c r="J17" s="8"/>
      <c r="K17" s="8"/>
      <c r="L17" s="8"/>
      <c r="M17" s="8"/>
      <c r="N17" s="8"/>
      <c r="O17" s="8"/>
      <c r="P17" s="8"/>
      <c r="Q17" s="8"/>
    </row>
    <row r="18" ht="24" customHeight="1" spans="1:17">
      <c r="A18" s="102" t="s">
        <v>34</v>
      </c>
      <c r="B18" s="56">
        <f ca="1" t="shared" si="1"/>
        <v>0</v>
      </c>
      <c r="C18" s="56">
        <f ca="1">'表1—部门收支总表（公   开）'!E18</f>
        <v>0</v>
      </c>
      <c r="D18" s="56">
        <f ca="1">'表1—部门收支总表（公   开）'!F18</f>
        <v>0</v>
      </c>
      <c r="E18" s="56">
        <f ca="1">'表1—部门收支总表（公   开）'!G18</f>
        <v>0</v>
      </c>
      <c r="F18" s="56">
        <f ca="1">'表1—部门收支总表（公   开）'!H18</f>
        <v>0</v>
      </c>
      <c r="G18" s="56">
        <f ca="1">'表1—部门收支总表（公   开）'!I18</f>
        <v>0</v>
      </c>
      <c r="H18" s="56">
        <f ca="1">'表1—部门收支总表（公   开）'!J18</f>
        <v>0</v>
      </c>
      <c r="I18" s="56">
        <f ca="1">'表1—部门收支总表（公   开）'!K18</f>
        <v>0</v>
      </c>
      <c r="J18" s="8"/>
      <c r="K18" s="8"/>
      <c r="L18" s="8"/>
      <c r="M18" s="8"/>
      <c r="N18" s="8"/>
      <c r="O18" s="8"/>
      <c r="P18" s="8"/>
      <c r="Q18" s="8"/>
    </row>
    <row r="19" ht="24" customHeight="1" spans="1:16">
      <c r="A19" s="102" t="s">
        <v>35</v>
      </c>
      <c r="B19" s="56">
        <f ca="1" t="shared" si="1"/>
        <v>0</v>
      </c>
      <c r="C19" s="56">
        <f ca="1">'表1—部门收支总表（公   开）'!E19</f>
        <v>0</v>
      </c>
      <c r="D19" s="56">
        <f ca="1">'表1—部门收支总表（公   开）'!F19</f>
        <v>0</v>
      </c>
      <c r="E19" s="56">
        <f ca="1">'表1—部门收支总表（公   开）'!G19</f>
        <v>0</v>
      </c>
      <c r="F19" s="56">
        <f ca="1">'表1—部门收支总表（公   开）'!H19</f>
        <v>0</v>
      </c>
      <c r="G19" s="56">
        <f ca="1">'表1—部门收支总表（公   开）'!I19</f>
        <v>0</v>
      </c>
      <c r="H19" s="56">
        <f ca="1">'表1—部门收支总表（公   开）'!J19</f>
        <v>0</v>
      </c>
      <c r="I19" s="56">
        <f ca="1">'表1—部门收支总表（公   开）'!K19</f>
        <v>0</v>
      </c>
      <c r="J19" s="8"/>
      <c r="K19" s="8"/>
      <c r="L19" s="8"/>
      <c r="M19" s="8"/>
      <c r="N19" s="8"/>
      <c r="O19" s="8"/>
      <c r="P19" s="8"/>
    </row>
    <row r="20" ht="24" customHeight="1" spans="1:16">
      <c r="A20" s="102" t="s">
        <v>36</v>
      </c>
      <c r="B20" s="56">
        <f ca="1" t="shared" si="1"/>
        <v>0</v>
      </c>
      <c r="C20" s="56">
        <f ca="1">'表1—部门收支总表（公   开）'!E20</f>
        <v>0</v>
      </c>
      <c r="D20" s="56">
        <f ca="1">'表1—部门收支总表（公   开）'!F20</f>
        <v>0</v>
      </c>
      <c r="E20" s="56">
        <f ca="1">'表1—部门收支总表（公   开）'!G20</f>
        <v>0</v>
      </c>
      <c r="F20" s="56">
        <f ca="1">'表1—部门收支总表（公   开）'!H20</f>
        <v>0</v>
      </c>
      <c r="G20" s="56">
        <f ca="1">'表1—部门收支总表（公   开）'!I20</f>
        <v>0</v>
      </c>
      <c r="H20" s="56">
        <f ca="1">'表1—部门收支总表（公   开）'!J20</f>
        <v>0</v>
      </c>
      <c r="I20" s="56">
        <f ca="1">'表1—部门收支总表（公   开）'!K20</f>
        <v>0</v>
      </c>
      <c r="J20" s="8"/>
      <c r="K20" s="8"/>
      <c r="L20" s="8"/>
      <c r="M20" s="8"/>
      <c r="N20" s="8"/>
      <c r="O20" s="8"/>
      <c r="P20" s="8"/>
    </row>
    <row r="21" s="8" customFormat="1" ht="24" customHeight="1" spans="1:9">
      <c r="A21" s="102"/>
      <c r="B21" s="123"/>
      <c r="C21" s="123"/>
      <c r="D21" s="123"/>
      <c r="E21" s="21"/>
      <c r="F21" s="21"/>
      <c r="G21" s="21"/>
      <c r="H21" s="21"/>
      <c r="I21" s="21"/>
    </row>
    <row r="22" ht="24" customHeight="1" spans="1:15">
      <c r="A22" s="121" t="s">
        <v>38</v>
      </c>
      <c r="B22" s="56">
        <f ca="1">B9+B13</f>
        <v>43532494.778</v>
      </c>
      <c r="C22" s="56">
        <f ca="1" t="shared" ref="C22:I22" si="2">C9+C13</f>
        <v>6868359.778</v>
      </c>
      <c r="D22" s="56">
        <f ca="1" t="shared" si="2"/>
        <v>4442975.778</v>
      </c>
      <c r="E22" s="56">
        <f ca="1" t="shared" si="2"/>
        <v>36664135</v>
      </c>
      <c r="F22" s="56">
        <f ca="1" t="shared" si="2"/>
        <v>0</v>
      </c>
      <c r="G22" s="56">
        <f ca="1" t="shared" si="2"/>
        <v>0</v>
      </c>
      <c r="H22" s="56">
        <f ca="1" t="shared" si="2"/>
        <v>0</v>
      </c>
      <c r="I22" s="56">
        <f ca="1" t="shared" si="2"/>
        <v>0</v>
      </c>
      <c r="J22" s="8"/>
      <c r="K22" s="8"/>
      <c r="L22" s="8"/>
      <c r="M22" s="8"/>
      <c r="N22" s="8"/>
      <c r="O22" s="8"/>
    </row>
    <row r="23" ht="9.75" customHeight="1" spans="2:14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ht="9.75" customHeight="1" spans="1:14">
      <c r="A24" s="8"/>
      <c r="C24" s="8"/>
      <c r="D24" s="8"/>
      <c r="H24" s="8"/>
      <c r="I24" s="8"/>
      <c r="J24" s="8"/>
      <c r="K24" s="8"/>
      <c r="L24" s="8"/>
      <c r="M24" s="8"/>
      <c r="N24" s="8"/>
    </row>
    <row r="25" ht="9.75" customHeight="1" spans="4:13">
      <c r="D25" s="8"/>
      <c r="E25" s="8"/>
      <c r="F25" s="8"/>
      <c r="G25" s="8"/>
      <c r="H25" s="8"/>
      <c r="I25" s="8"/>
      <c r="J25" s="8"/>
      <c r="K25" s="8"/>
      <c r="M25" s="8"/>
    </row>
    <row r="26" customHeight="1" spans="5:13">
      <c r="E26" s="8"/>
      <c r="F26" s="8"/>
      <c r="G26" s="8"/>
      <c r="I26" s="8"/>
      <c r="J26" s="8"/>
      <c r="K26" s="8"/>
      <c r="M26" s="8"/>
    </row>
    <row r="27" customHeight="1" spans="5:13">
      <c r="E27" s="8"/>
      <c r="F27" s="8"/>
      <c r="G27" s="8"/>
      <c r="H27" s="8"/>
      <c r="I27" s="8"/>
      <c r="J27" s="8"/>
      <c r="M27" s="8"/>
    </row>
    <row r="28" customHeight="1" spans="1:12">
      <c r="A28" s="8"/>
      <c r="E28" s="8"/>
      <c r="F28" s="8"/>
      <c r="G28" s="8"/>
      <c r="H28" s="8"/>
      <c r="I28" s="8"/>
      <c r="J28" s="8"/>
      <c r="L28" s="8"/>
    </row>
    <row r="29" customHeight="1" spans="1:12">
      <c r="A29" s="8"/>
      <c r="F29" s="8"/>
      <c r="G29" s="8"/>
      <c r="H29" s="8"/>
      <c r="I29" s="8"/>
      <c r="K29" s="8"/>
      <c r="L29" s="8"/>
    </row>
    <row r="30" customHeight="1" spans="10:11">
      <c r="J30" s="8"/>
      <c r="K30" s="8"/>
    </row>
    <row r="31" customHeight="1" spans="1:9">
      <c r="A31" s="8"/>
      <c r="H31" s="8"/>
      <c r="I31" s="8"/>
    </row>
    <row r="32" customHeight="1" spans="1:8">
      <c r="A32" s="8"/>
      <c r="B32" s="8"/>
      <c r="C32" s="8"/>
      <c r="F32" s="8"/>
      <c r="G32" s="8"/>
      <c r="H32" s="8"/>
    </row>
    <row r="33" customHeight="1" spans="3:5">
      <c r="C33" s="8"/>
      <c r="D33" s="8"/>
      <c r="E33" s="8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showGridLines="0" showZeros="0" workbookViewId="0">
      <selection activeCell="L29" sqref="L29"/>
    </sheetView>
  </sheetViews>
  <sheetFormatPr defaultColWidth="9.16666666666667" defaultRowHeight="11.25"/>
  <cols>
    <col min="1" max="1" width="22.5" customWidth="1"/>
    <col min="2" max="3" width="14.8333333333333" customWidth="1"/>
    <col min="4" max="4" width="15.8333333333333" customWidth="1"/>
    <col min="5" max="8" width="10.6666666666667" customWidth="1"/>
    <col min="9" max="10" width="14.8333333333333" customWidth="1"/>
    <col min="11" max="11" width="15.8333333333333" customWidth="1"/>
    <col min="12" max="12" width="11.8333333333333" customWidth="1"/>
    <col min="13" max="13" width="16.5" customWidth="1"/>
    <col min="14" max="14" width="16.3333333333333" customWidth="1"/>
  </cols>
  <sheetData>
    <row r="1" ht="12.75" customHeight="1" spans="1:1">
      <c r="A1" s="119" t="s">
        <v>43</v>
      </c>
    </row>
    <row r="2" ht="30.75" customHeight="1" spans="1:14">
      <c r="A2" s="34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2.75" customHeight="1"/>
    <row r="4" ht="17.25" customHeight="1" spans="1:14">
      <c r="A4" s="8"/>
      <c r="B4" s="125"/>
      <c r="N4" s="132" t="s">
        <v>2</v>
      </c>
    </row>
    <row r="5" ht="18" customHeight="1" spans="1:14">
      <c r="A5" s="126" t="s">
        <v>45</v>
      </c>
      <c r="B5" s="16" t="s">
        <v>46</v>
      </c>
      <c r="C5" s="16"/>
      <c r="D5" s="16"/>
      <c r="E5" s="16"/>
      <c r="F5" s="16"/>
      <c r="G5" s="16"/>
      <c r="H5" s="16"/>
      <c r="I5" s="133" t="s">
        <v>47</v>
      </c>
      <c r="J5" s="16"/>
      <c r="K5" s="16"/>
      <c r="L5" s="16"/>
      <c r="M5" s="16"/>
      <c r="N5" s="16"/>
    </row>
    <row r="6" ht="22.5" customHeight="1" spans="1:14">
      <c r="A6" s="126"/>
      <c r="B6" s="17" t="s">
        <v>48</v>
      </c>
      <c r="C6" s="127" t="s">
        <v>49</v>
      </c>
      <c r="D6" s="17" t="s">
        <v>10</v>
      </c>
      <c r="E6" s="17" t="s">
        <v>11</v>
      </c>
      <c r="F6" s="17" t="s">
        <v>13</v>
      </c>
      <c r="G6" s="128" t="s">
        <v>12</v>
      </c>
      <c r="H6" s="127" t="s">
        <v>50</v>
      </c>
      <c r="I6" s="16" t="s">
        <v>48</v>
      </c>
      <c r="J6" s="16" t="s">
        <v>51</v>
      </c>
      <c r="K6" s="16"/>
      <c r="L6" s="16"/>
      <c r="M6" s="16"/>
      <c r="N6" s="53" t="s">
        <v>52</v>
      </c>
    </row>
    <row r="7" ht="22.5" customHeight="1" spans="1:14">
      <c r="A7" s="129"/>
      <c r="B7" s="111"/>
      <c r="C7" s="128"/>
      <c r="D7" s="111"/>
      <c r="E7" s="111"/>
      <c r="F7" s="111"/>
      <c r="G7" s="127"/>
      <c r="H7" s="128"/>
      <c r="I7" s="111"/>
      <c r="J7" s="16" t="s">
        <v>15</v>
      </c>
      <c r="K7" s="134" t="s">
        <v>53</v>
      </c>
      <c r="L7" s="134" t="s">
        <v>54</v>
      </c>
      <c r="M7" s="134" t="s">
        <v>55</v>
      </c>
      <c r="N7" s="128"/>
    </row>
    <row r="8" ht="24.95" customHeight="1" spans="1:14">
      <c r="A8" s="130" t="s">
        <v>56</v>
      </c>
      <c r="B8" s="130">
        <f>C8+D8+E8+F8+G8+H8</f>
        <v>43532494.778</v>
      </c>
      <c r="C8" s="130">
        <f>[1]表1—2017年县直部门和单位收支预算表!C7</f>
        <v>6868359.778</v>
      </c>
      <c r="D8" s="130">
        <f>[1]表1—2017年县直部门和单位收支预算表!F7</f>
        <v>36664135</v>
      </c>
      <c r="E8" s="130">
        <f>[1]表1—2017年县直部门和单位收支预算表!G7</f>
        <v>0</v>
      </c>
      <c r="F8" s="130"/>
      <c r="G8" s="130"/>
      <c r="H8" s="130">
        <f>[1]表1—2017年县直部门和单位收支预算表!I25</f>
        <v>0</v>
      </c>
      <c r="I8" s="130">
        <f t="shared" ref="I8:I22" si="0">J8+N8</f>
        <v>43532494.778</v>
      </c>
      <c r="J8" s="130">
        <f>SUM(K8:M8)</f>
        <v>3106307.978</v>
      </c>
      <c r="K8" s="130">
        <f>'[1]表2—部门收支总表（公   开）'!D10</f>
        <v>2201700</v>
      </c>
      <c r="L8" s="130">
        <f>'[1]表2—部门收支总表（公   开）'!D11</f>
        <v>47000</v>
      </c>
      <c r="M8" s="130">
        <f>'[1]表2—部门收支总表（公   开）'!D12</f>
        <v>857607.977999999</v>
      </c>
      <c r="N8" s="130">
        <f>'[1]表2—部门收支总表（公   开）'!D13</f>
        <v>40426186.8</v>
      </c>
    </row>
    <row r="9" ht="24.95" customHeight="1" spans="1:14">
      <c r="A9" s="130" t="s">
        <v>56</v>
      </c>
      <c r="B9" s="130">
        <f t="shared" ref="B9:N9" si="1">SUM(B10:B12)</f>
        <v>42095710.778</v>
      </c>
      <c r="C9" s="130">
        <f t="shared" si="1"/>
        <v>5431575.778</v>
      </c>
      <c r="D9" s="130">
        <f t="shared" si="1"/>
        <v>36664135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42095710.778</v>
      </c>
      <c r="J9" s="130">
        <f t="shared" si="1"/>
        <v>3106307.978</v>
      </c>
      <c r="K9" s="130">
        <f t="shared" si="1"/>
        <v>2201700</v>
      </c>
      <c r="L9" s="130">
        <f t="shared" si="1"/>
        <v>47000</v>
      </c>
      <c r="M9" s="130">
        <f t="shared" si="1"/>
        <v>857607.977999999</v>
      </c>
      <c r="N9" s="130">
        <f t="shared" si="1"/>
        <v>38989402.8</v>
      </c>
    </row>
    <row r="10" ht="24.95" customHeight="1" spans="1:15">
      <c r="A10" s="130" t="s">
        <v>57</v>
      </c>
      <c r="B10" s="130">
        <f>C10+D10+E10+F10+G10+H10</f>
        <v>36709215.08</v>
      </c>
      <c r="C10" s="130">
        <v>2727660.08</v>
      </c>
      <c r="D10" s="130">
        <v>33981555</v>
      </c>
      <c r="E10" s="130"/>
      <c r="F10" s="130"/>
      <c r="G10" s="130"/>
      <c r="H10" s="130"/>
      <c r="I10" s="130">
        <f t="shared" si="0"/>
        <v>36709215.08</v>
      </c>
      <c r="J10" s="130">
        <f>K10+L10+M10</f>
        <v>1655892.28</v>
      </c>
      <c r="K10" s="21">
        <v>1165488</v>
      </c>
      <c r="L10" s="21">
        <v>33800</v>
      </c>
      <c r="M10" s="21">
        <v>456604.279999999</v>
      </c>
      <c r="N10" s="130">
        <v>35053322.8</v>
      </c>
      <c r="O10" s="8"/>
    </row>
    <row r="11" ht="24.95" customHeight="1" spans="1:15">
      <c r="A11" s="130" t="s">
        <v>58</v>
      </c>
      <c r="B11" s="130">
        <f>C11+D11+E11+F11+G11+H11</f>
        <v>2380415.698</v>
      </c>
      <c r="C11" s="130">
        <v>2380415.698</v>
      </c>
      <c r="D11" s="130"/>
      <c r="E11" s="130"/>
      <c r="F11" s="130"/>
      <c r="G11" s="130"/>
      <c r="H11" s="130"/>
      <c r="I11" s="130">
        <f t="shared" si="0"/>
        <v>2380415.698</v>
      </c>
      <c r="J11" s="130">
        <f>K11+L11+M11</f>
        <v>1450415.698</v>
      </c>
      <c r="K11" s="131">
        <v>1036212</v>
      </c>
      <c r="L11" s="130">
        <v>13200</v>
      </c>
      <c r="M11" s="130">
        <v>401003.698</v>
      </c>
      <c r="N11" s="130">
        <v>930000</v>
      </c>
      <c r="O11" s="8"/>
    </row>
    <row r="12" ht="24.95" customHeight="1" spans="1:15">
      <c r="A12" s="130" t="s">
        <v>59</v>
      </c>
      <c r="B12" s="130">
        <f>C12+D12+E12+F12+G12+H12</f>
        <v>3006080</v>
      </c>
      <c r="C12" s="130">
        <v>323500</v>
      </c>
      <c r="D12" s="130">
        <v>2682580</v>
      </c>
      <c r="E12" s="130"/>
      <c r="F12" s="130"/>
      <c r="G12" s="130"/>
      <c r="H12" s="130"/>
      <c r="I12" s="130">
        <f t="shared" si="0"/>
        <v>3006080</v>
      </c>
      <c r="J12" s="130">
        <f>K12+L12+M12</f>
        <v>0</v>
      </c>
      <c r="K12" s="131"/>
      <c r="L12" s="130"/>
      <c r="M12" s="131"/>
      <c r="N12" s="130">
        <v>3006080</v>
      </c>
      <c r="O12" s="8"/>
    </row>
    <row r="13" ht="24.95" customHeight="1" spans="1:14">
      <c r="A13" s="130"/>
      <c r="B13" s="130">
        <f t="shared" ref="B13:B22" si="2">SUM(C13:H13)</f>
        <v>0</v>
      </c>
      <c r="C13" s="130"/>
      <c r="D13" s="130"/>
      <c r="E13" s="130"/>
      <c r="F13" s="130"/>
      <c r="G13" s="130"/>
      <c r="H13" s="130"/>
      <c r="I13" s="130">
        <f t="shared" si="0"/>
        <v>0</v>
      </c>
      <c r="J13" s="130">
        <f t="shared" ref="J13:J22" si="3">SUM(K13:M13)</f>
        <v>0</v>
      </c>
      <c r="K13" s="131"/>
      <c r="L13" s="131"/>
      <c r="M13" s="131"/>
      <c r="N13" s="130"/>
    </row>
    <row r="14" ht="24.95" customHeight="1" spans="1:15">
      <c r="A14" s="130"/>
      <c r="B14" s="130">
        <f t="shared" si="2"/>
        <v>0</v>
      </c>
      <c r="C14" s="131"/>
      <c r="D14" s="131"/>
      <c r="E14" s="130"/>
      <c r="F14" s="130"/>
      <c r="G14" s="130"/>
      <c r="H14" s="131"/>
      <c r="I14" s="130">
        <f t="shared" si="0"/>
        <v>0</v>
      </c>
      <c r="J14" s="130">
        <f t="shared" si="3"/>
        <v>0</v>
      </c>
      <c r="K14" s="131"/>
      <c r="L14" s="131"/>
      <c r="M14" s="131"/>
      <c r="N14" s="130"/>
      <c r="O14" s="8"/>
    </row>
    <row r="15" ht="24.95" customHeight="1" spans="1:15">
      <c r="A15" s="131"/>
      <c r="B15" s="130">
        <f t="shared" si="2"/>
        <v>0</v>
      </c>
      <c r="C15" s="131"/>
      <c r="D15" s="131"/>
      <c r="E15" s="131"/>
      <c r="F15" s="130"/>
      <c r="G15" s="130"/>
      <c r="H15" s="131"/>
      <c r="I15" s="130">
        <f t="shared" si="0"/>
        <v>0</v>
      </c>
      <c r="J15" s="130">
        <f t="shared" si="3"/>
        <v>0</v>
      </c>
      <c r="K15" s="131"/>
      <c r="L15" s="131"/>
      <c r="M15" s="130"/>
      <c r="N15" s="131"/>
      <c r="O15" s="8"/>
    </row>
    <row r="16" ht="24.95" customHeight="1" spans="1:15">
      <c r="A16" s="131"/>
      <c r="B16" s="130">
        <f t="shared" si="2"/>
        <v>0</v>
      </c>
      <c r="C16" s="130"/>
      <c r="D16" s="130"/>
      <c r="E16" s="131"/>
      <c r="F16" s="130"/>
      <c r="G16" s="130"/>
      <c r="H16" s="131"/>
      <c r="I16" s="130">
        <f t="shared" si="0"/>
        <v>0</v>
      </c>
      <c r="J16" s="130">
        <f t="shared" si="3"/>
        <v>0</v>
      </c>
      <c r="K16" s="131"/>
      <c r="L16" s="131"/>
      <c r="M16" s="130"/>
      <c r="N16" s="131"/>
      <c r="O16" s="8"/>
    </row>
    <row r="17" ht="24.95" customHeight="1" spans="1:14">
      <c r="A17" s="131"/>
      <c r="B17" s="130">
        <f t="shared" si="2"/>
        <v>0</v>
      </c>
      <c r="C17" s="131"/>
      <c r="D17" s="131"/>
      <c r="E17" s="131"/>
      <c r="F17" s="131"/>
      <c r="G17" s="131"/>
      <c r="H17" s="131"/>
      <c r="I17" s="130">
        <f t="shared" si="0"/>
        <v>0</v>
      </c>
      <c r="J17" s="130">
        <f t="shared" si="3"/>
        <v>0</v>
      </c>
      <c r="K17" s="131"/>
      <c r="L17" s="131"/>
      <c r="M17" s="130"/>
      <c r="N17" s="131"/>
    </row>
    <row r="18" ht="24.95" customHeight="1" spans="1:14">
      <c r="A18" s="131"/>
      <c r="B18" s="130">
        <f t="shared" si="2"/>
        <v>0</v>
      </c>
      <c r="C18" s="131"/>
      <c r="D18" s="131"/>
      <c r="E18" s="131"/>
      <c r="F18" s="131"/>
      <c r="G18" s="131"/>
      <c r="H18" s="131"/>
      <c r="I18" s="130">
        <f t="shared" si="0"/>
        <v>0</v>
      </c>
      <c r="J18" s="130">
        <f t="shared" si="3"/>
        <v>0</v>
      </c>
      <c r="K18" s="131"/>
      <c r="L18" s="131"/>
      <c r="M18" s="131"/>
      <c r="N18" s="131"/>
    </row>
    <row r="19" ht="24.95" customHeight="1" spans="1:14">
      <c r="A19" s="131"/>
      <c r="B19" s="130">
        <f t="shared" si="2"/>
        <v>0</v>
      </c>
      <c r="C19" s="131"/>
      <c r="D19" s="131"/>
      <c r="E19" s="131"/>
      <c r="F19" s="131"/>
      <c r="G19" s="131"/>
      <c r="H19" s="131"/>
      <c r="I19" s="130">
        <f t="shared" si="0"/>
        <v>0</v>
      </c>
      <c r="J19" s="130">
        <f t="shared" si="3"/>
        <v>0</v>
      </c>
      <c r="K19" s="131"/>
      <c r="L19" s="131"/>
      <c r="M19" s="131"/>
      <c r="N19" s="130"/>
    </row>
    <row r="20" ht="24.95" customHeight="1" spans="1:14">
      <c r="A20" s="131"/>
      <c r="B20" s="130">
        <f t="shared" si="2"/>
        <v>0</v>
      </c>
      <c r="C20" s="131"/>
      <c r="D20" s="131"/>
      <c r="E20" s="131"/>
      <c r="F20" s="131"/>
      <c r="G20" s="131"/>
      <c r="H20" s="131"/>
      <c r="I20" s="130">
        <f t="shared" si="0"/>
        <v>0</v>
      </c>
      <c r="J20" s="130">
        <f t="shared" si="3"/>
        <v>0</v>
      </c>
      <c r="K20" s="131"/>
      <c r="L20" s="131"/>
      <c r="M20" s="131"/>
      <c r="N20" s="131"/>
    </row>
    <row r="21" ht="24.95" customHeight="1" spans="1:14">
      <c r="A21" s="131"/>
      <c r="B21" s="130">
        <f t="shared" si="2"/>
        <v>0</v>
      </c>
      <c r="C21" s="131"/>
      <c r="D21" s="131"/>
      <c r="E21" s="131"/>
      <c r="F21" s="131"/>
      <c r="G21" s="131"/>
      <c r="H21" s="131"/>
      <c r="I21" s="130">
        <f t="shared" si="0"/>
        <v>0</v>
      </c>
      <c r="J21" s="130">
        <f t="shared" si="3"/>
        <v>0</v>
      </c>
      <c r="K21" s="131"/>
      <c r="L21" s="131"/>
      <c r="M21" s="131"/>
      <c r="N21" s="131"/>
    </row>
    <row r="22" ht="24.95" customHeight="1" spans="1:14">
      <c r="A22" s="131"/>
      <c r="B22" s="130">
        <f t="shared" si="2"/>
        <v>0</v>
      </c>
      <c r="C22" s="131"/>
      <c r="D22" s="131"/>
      <c r="E22" s="131"/>
      <c r="F22" s="131"/>
      <c r="G22" s="131"/>
      <c r="H22" s="131"/>
      <c r="I22" s="130">
        <f t="shared" si="0"/>
        <v>0</v>
      </c>
      <c r="J22" s="130">
        <f t="shared" si="3"/>
        <v>0</v>
      </c>
      <c r="K22" s="131"/>
      <c r="L22" s="131"/>
      <c r="M22" s="131"/>
      <c r="N22" s="131"/>
    </row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" right="0" top="0.786805555555556" bottom="0.786805555555556" header="0.5" footer="0.5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view="pageBreakPreview" zoomScaleNormal="100" zoomScaleSheetLayoutView="100" workbookViewId="0">
      <selection activeCell="D10" sqref="D10:D12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19"/>
    </row>
    <row r="2" ht="18.75" customHeight="1" spans="1:13">
      <c r="A2" s="81" t="s">
        <v>60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44"/>
      <c r="B3" s="44"/>
      <c r="C3" s="44"/>
      <c r="D3" s="44"/>
    </row>
    <row r="4" ht="20.25" customHeight="1" spans="1:4">
      <c r="A4" s="83" t="s">
        <v>1</v>
      </c>
      <c r="B4" s="84"/>
      <c r="C4" s="80"/>
      <c r="D4" s="120" t="s">
        <v>2</v>
      </c>
    </row>
    <row r="5" ht="23.25" customHeight="1" spans="1:4">
      <c r="A5" s="86" t="s">
        <v>3</v>
      </c>
      <c r="B5" s="87"/>
      <c r="C5" s="86" t="s">
        <v>4</v>
      </c>
      <c r="D5" s="88"/>
    </row>
    <row r="6" ht="23.25" customHeight="1" spans="1:5">
      <c r="A6" s="16" t="s">
        <v>61</v>
      </c>
      <c r="B6" s="16" t="s">
        <v>62</v>
      </c>
      <c r="C6" s="16" t="s">
        <v>63</v>
      </c>
      <c r="D6" s="16" t="s">
        <v>64</v>
      </c>
      <c r="E6" s="8"/>
    </row>
    <row r="7" ht="23.25" customHeight="1" spans="1:4">
      <c r="A7" s="16"/>
      <c r="B7" s="16"/>
      <c r="C7" s="16"/>
      <c r="D7" s="16"/>
    </row>
    <row r="8" ht="23.25" customHeight="1" spans="1:7">
      <c r="A8" s="16"/>
      <c r="B8" s="16"/>
      <c r="C8" s="16"/>
      <c r="D8" s="16"/>
      <c r="G8" s="8"/>
    </row>
    <row r="9" ht="23.25" customHeight="1" spans="1:7">
      <c r="A9" s="89" t="s">
        <v>17</v>
      </c>
      <c r="B9" s="56">
        <f ca="1">'表1—部门收支总表（公   开）'!B9</f>
        <v>4442975.778</v>
      </c>
      <c r="C9" s="121" t="s">
        <v>18</v>
      </c>
      <c r="D9" s="56">
        <f ca="1">'表1—部门收支总表（公   开）'!F9</f>
        <v>3106307.978</v>
      </c>
      <c r="E9" s="8"/>
      <c r="G9" s="8"/>
    </row>
    <row r="10" ht="23.25" customHeight="1" spans="1:8">
      <c r="A10" s="91"/>
      <c r="B10" s="94"/>
      <c r="C10" s="102" t="s">
        <v>20</v>
      </c>
      <c r="D10" s="56">
        <f ca="1">'表1—部门收支总表（公   开）'!F10</f>
        <v>2201700</v>
      </c>
      <c r="E10" s="8"/>
      <c r="F10" s="8"/>
      <c r="H10" s="8"/>
    </row>
    <row r="11" ht="23.25" customHeight="1" spans="1:8">
      <c r="A11" s="91"/>
      <c r="B11" s="94"/>
      <c r="C11" s="102" t="s">
        <v>22</v>
      </c>
      <c r="D11" s="56">
        <f ca="1">'表1—部门收支总表（公   开）'!F11</f>
        <v>47000</v>
      </c>
      <c r="E11" s="96"/>
      <c r="F11" s="8"/>
      <c r="G11" s="8"/>
      <c r="H11" s="8"/>
    </row>
    <row r="12" ht="23.25" customHeight="1" spans="1:7">
      <c r="A12" s="91"/>
      <c r="B12" s="94"/>
      <c r="C12" s="102" t="s">
        <v>24</v>
      </c>
      <c r="D12" s="56">
        <f ca="1">'表1—部门收支总表（公   开）'!F12</f>
        <v>857607.977999999</v>
      </c>
      <c r="E12" s="8"/>
      <c r="F12" s="8"/>
      <c r="G12" s="8"/>
    </row>
    <row r="13" ht="23.25" customHeight="1" spans="1:8">
      <c r="A13" s="91"/>
      <c r="B13" s="94"/>
      <c r="C13" s="121" t="s">
        <v>26</v>
      </c>
      <c r="D13" s="56">
        <f ca="1">'表1—部门收支总表（公   开）'!F13</f>
        <v>1336667.8</v>
      </c>
      <c r="E13" s="8"/>
      <c r="F13" s="8"/>
      <c r="G13" s="8"/>
      <c r="H13" s="8"/>
    </row>
    <row r="14" ht="23.25" customHeight="1" spans="1:8">
      <c r="A14" s="91"/>
      <c r="B14" s="94"/>
      <c r="C14" s="102" t="s">
        <v>28</v>
      </c>
      <c r="D14" s="56">
        <f ca="1">'表1—部门收支总表（公   开）'!F14</f>
        <v>1336667.8</v>
      </c>
      <c r="E14" s="96"/>
      <c r="F14" s="8"/>
      <c r="G14" s="8"/>
      <c r="H14" s="8"/>
    </row>
    <row r="15" ht="23.25" customHeight="1" spans="1:11">
      <c r="A15" s="91"/>
      <c r="B15" s="94"/>
      <c r="C15" s="102" t="s">
        <v>30</v>
      </c>
      <c r="D15" s="56">
        <f ca="1">'表1—部门收支总表（公   开）'!F15</f>
        <v>0</v>
      </c>
      <c r="E15" s="8"/>
      <c r="F15" s="8"/>
      <c r="G15" s="8"/>
      <c r="H15" s="8"/>
      <c r="I15" s="8"/>
      <c r="J15" s="8"/>
      <c r="K15" s="8"/>
    </row>
    <row r="16" ht="23.25" customHeight="1" spans="1:11">
      <c r="A16" s="100"/>
      <c r="B16" s="94"/>
      <c r="C16" s="102" t="s">
        <v>32</v>
      </c>
      <c r="D16" s="56">
        <f ca="1">'表1—部门收支总表（公   开）'!F16</f>
        <v>0</v>
      </c>
      <c r="E16" s="8"/>
      <c r="F16" s="8"/>
      <c r="G16" s="8"/>
      <c r="H16" s="8"/>
      <c r="I16" s="8"/>
      <c r="J16" s="8"/>
      <c r="K16" s="8"/>
    </row>
    <row r="17" ht="23.25" customHeight="1" spans="1:12">
      <c r="A17" s="100"/>
      <c r="B17" s="94"/>
      <c r="C17" s="102" t="s">
        <v>33</v>
      </c>
      <c r="D17" s="56">
        <f ca="1">'表1—部门收支总表（公   开）'!F17</f>
        <v>0</v>
      </c>
      <c r="E17" s="8"/>
      <c r="F17" s="8"/>
      <c r="G17" s="8"/>
      <c r="H17" s="8"/>
      <c r="I17" s="8"/>
      <c r="J17" s="8"/>
      <c r="K17" s="8"/>
      <c r="L17" s="8"/>
    </row>
    <row r="18" ht="23.25" customHeight="1" spans="1:12">
      <c r="A18" s="91"/>
      <c r="B18" s="94"/>
      <c r="C18" s="102" t="s">
        <v>34</v>
      </c>
      <c r="D18" s="56">
        <f ca="1">'表1—部门收支总表（公   开）'!F18</f>
        <v>0</v>
      </c>
      <c r="E18" s="8"/>
      <c r="F18" s="8"/>
      <c r="G18" s="8"/>
      <c r="H18" s="8"/>
      <c r="I18" s="8"/>
      <c r="J18" s="8"/>
      <c r="K18" s="8"/>
      <c r="L18" s="8"/>
    </row>
    <row r="19" ht="23.25" customHeight="1" spans="1:11">
      <c r="A19" s="91"/>
      <c r="B19" s="94"/>
      <c r="C19" s="102" t="s">
        <v>35</v>
      </c>
      <c r="D19" s="56">
        <f ca="1">'表1—部门收支总表（公   开）'!F19</f>
        <v>0</v>
      </c>
      <c r="E19" s="8"/>
      <c r="F19" s="8"/>
      <c r="G19" s="8"/>
      <c r="H19" s="8"/>
      <c r="I19" s="8"/>
      <c r="J19" s="8"/>
      <c r="K19" s="8"/>
    </row>
    <row r="20" ht="23.25" customHeight="1" spans="1:11">
      <c r="A20" s="91"/>
      <c r="B20" s="122"/>
      <c r="C20" s="102" t="s">
        <v>36</v>
      </c>
      <c r="D20" s="56">
        <f ca="1">'表1—部门收支总表（公   开）'!F20</f>
        <v>0</v>
      </c>
      <c r="E20" s="8"/>
      <c r="F20" s="8"/>
      <c r="G20" s="8"/>
      <c r="H20" s="8"/>
      <c r="I20" s="8"/>
      <c r="J20" s="8"/>
      <c r="K20" s="8"/>
    </row>
    <row r="21" s="8" customFormat="1" ht="23.25" customHeight="1" spans="1:4">
      <c r="A21" s="91"/>
      <c r="B21" s="123"/>
      <c r="C21" s="102"/>
      <c r="D21" s="123"/>
    </row>
    <row r="22" ht="23.25" customHeight="1" spans="1:10">
      <c r="A22" s="89" t="s">
        <v>37</v>
      </c>
      <c r="B22" s="56">
        <f ca="1">SUM(B9:B21)</f>
        <v>4442975.778</v>
      </c>
      <c r="C22" s="121" t="s">
        <v>38</v>
      </c>
      <c r="D22" s="124">
        <f ca="1">D9+D13</f>
        <v>4442975.778</v>
      </c>
      <c r="E22" s="8"/>
      <c r="F22" s="8"/>
      <c r="G22" s="8"/>
      <c r="H22" s="8"/>
      <c r="I22" s="8"/>
      <c r="J22" s="8"/>
    </row>
    <row r="23" ht="9.75" customHeight="1" spans="2:9"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D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E26" s="8"/>
      <c r="F26" s="8"/>
      <c r="H26" s="8"/>
    </row>
    <row r="27" customHeight="1" spans="2:8">
      <c r="B27" s="8"/>
      <c r="E27" s="8"/>
      <c r="H27" s="8"/>
    </row>
    <row r="28" customHeight="1" spans="2:7">
      <c r="B28" s="8"/>
      <c r="C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showZeros="0" workbookViewId="0">
      <selection activeCell="H12" sqref="H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48.3333333333333" customWidth="1"/>
    <col min="6" max="6" width="25.5" customWidth="1"/>
    <col min="7" max="7" width="20.5" customWidth="1"/>
    <col min="8" max="8" width="16.8333333333333" customWidth="1"/>
    <col min="9" max="9" width="14.1666666666667" customWidth="1"/>
    <col min="10" max="10" width="19.1666666666667" customWidth="1"/>
    <col min="11" max="11" width="19" customWidth="1"/>
  </cols>
  <sheetData>
    <row r="1" customHeight="1" spans="1:11">
      <c r="A1" s="80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29.25" customHeight="1" spans="1:11">
      <c r="A2" s="34" t="s">
        <v>66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5.75" customHeight="1" spans="1:11">
      <c r="A3" s="103"/>
      <c r="B3" s="44"/>
      <c r="C3" s="44"/>
      <c r="D3" s="104"/>
      <c r="E3" s="105"/>
      <c r="F3" s="106"/>
      <c r="G3" s="107"/>
      <c r="H3" s="108"/>
      <c r="I3" s="108"/>
      <c r="J3" s="108"/>
      <c r="K3" s="118" t="s">
        <v>2</v>
      </c>
    </row>
    <row r="4" ht="15.75" customHeight="1" spans="1:11">
      <c r="A4" s="16" t="s">
        <v>67</v>
      </c>
      <c r="B4" s="16"/>
      <c r="C4" s="16"/>
      <c r="D4" s="17" t="s">
        <v>45</v>
      </c>
      <c r="E4" s="16" t="s">
        <v>68</v>
      </c>
      <c r="F4" s="16" t="s">
        <v>69</v>
      </c>
      <c r="G4" s="16"/>
      <c r="H4" s="16"/>
      <c r="I4" s="16"/>
      <c r="J4" s="16"/>
      <c r="K4" s="16"/>
    </row>
    <row r="5" ht="15.75" customHeight="1" spans="1:11">
      <c r="A5" s="51" t="s">
        <v>70</v>
      </c>
      <c r="B5" s="51" t="s">
        <v>71</v>
      </c>
      <c r="C5" s="51" t="s">
        <v>72</v>
      </c>
      <c r="D5" s="16"/>
      <c r="E5" s="16"/>
      <c r="F5" s="50" t="s">
        <v>8</v>
      </c>
      <c r="G5" s="53" t="s">
        <v>51</v>
      </c>
      <c r="H5" s="53"/>
      <c r="I5" s="53"/>
      <c r="J5" s="53"/>
      <c r="K5" s="53" t="s">
        <v>73</v>
      </c>
    </row>
    <row r="6" ht="15.75" customHeight="1" spans="1:11">
      <c r="A6" s="51"/>
      <c r="B6" s="51"/>
      <c r="C6" s="51"/>
      <c r="D6" s="16"/>
      <c r="E6" s="16"/>
      <c r="F6" s="50"/>
      <c r="G6" s="53" t="s">
        <v>74</v>
      </c>
      <c r="H6" s="109" t="s">
        <v>75</v>
      </c>
      <c r="I6" s="109" t="s">
        <v>76</v>
      </c>
      <c r="J6" s="109" t="s">
        <v>55</v>
      </c>
      <c r="K6" s="53"/>
    </row>
    <row r="7" ht="15.75" customHeight="1" spans="1:11">
      <c r="A7" s="110"/>
      <c r="B7" s="110"/>
      <c r="C7" s="110"/>
      <c r="D7" s="111"/>
      <c r="E7" s="111"/>
      <c r="F7" s="112"/>
      <c r="G7" s="113"/>
      <c r="H7" s="114"/>
      <c r="I7" s="114"/>
      <c r="J7" s="114"/>
      <c r="K7" s="113"/>
    </row>
    <row r="8" ht="39.95" customHeight="1" spans="1:11">
      <c r="A8" s="55"/>
      <c r="B8" s="55"/>
      <c r="C8" s="115"/>
      <c r="D8" s="58" t="s">
        <v>77</v>
      </c>
      <c r="E8" s="65" t="s">
        <v>78</v>
      </c>
      <c r="F8" s="60">
        <f>G8+K8</f>
        <v>4442975.778</v>
      </c>
      <c r="G8" s="60">
        <f>H8+I8+J8</f>
        <v>3106307.978</v>
      </c>
      <c r="H8" s="60">
        <f>'[1]表2—部门收支总表（公   开）'!F10</f>
        <v>2201700</v>
      </c>
      <c r="I8" s="60">
        <f>'[1]表2—部门收支总表（公   开）'!F11</f>
        <v>47000</v>
      </c>
      <c r="J8" s="60">
        <f>'[1]表2—部门收支总表（公   开）'!F12</f>
        <v>857607.977999999</v>
      </c>
      <c r="K8" s="60">
        <f>'[1]表2—部门收支总表（公   开）'!F13</f>
        <v>1336667.8</v>
      </c>
    </row>
    <row r="9" ht="39.95" customHeight="1" spans="1:11">
      <c r="A9" s="55"/>
      <c r="B9" s="55"/>
      <c r="C9" s="115"/>
      <c r="D9" s="58" t="s">
        <v>77</v>
      </c>
      <c r="E9" s="65" t="s">
        <v>78</v>
      </c>
      <c r="F9" s="60">
        <f t="shared" ref="F9:K9" si="0">SUM(F10:F12)</f>
        <v>4442975.778</v>
      </c>
      <c r="G9" s="60">
        <f t="shared" si="0"/>
        <v>3106307.978</v>
      </c>
      <c r="H9" s="60">
        <f t="shared" si="0"/>
        <v>2201700</v>
      </c>
      <c r="I9" s="60">
        <f t="shared" si="0"/>
        <v>47000</v>
      </c>
      <c r="J9" s="60">
        <f t="shared" si="0"/>
        <v>857607.977999999</v>
      </c>
      <c r="K9" s="60">
        <f t="shared" si="0"/>
        <v>1336667.8</v>
      </c>
    </row>
    <row r="10" ht="39.95" customHeight="1" spans="1:11">
      <c r="A10" s="55" t="s">
        <v>79</v>
      </c>
      <c r="B10" s="58" t="s">
        <v>80</v>
      </c>
      <c r="C10" s="116" t="s">
        <v>80</v>
      </c>
      <c r="D10" s="62" t="s">
        <v>57</v>
      </c>
      <c r="E10" s="65" t="s">
        <v>81</v>
      </c>
      <c r="F10" s="60">
        <f>G10+K10</f>
        <v>2489060.08</v>
      </c>
      <c r="G10" s="60">
        <f>H10+I10+J10</f>
        <v>1655892.28</v>
      </c>
      <c r="H10" s="62">
        <v>1165488</v>
      </c>
      <c r="I10" s="62">
        <v>33800</v>
      </c>
      <c r="J10" s="62">
        <v>456604.279999999</v>
      </c>
      <c r="K10" s="62">
        <v>833167.8</v>
      </c>
    </row>
    <row r="11" ht="42" customHeight="1" spans="1:11">
      <c r="A11" s="55" t="s">
        <v>79</v>
      </c>
      <c r="B11" s="58" t="s">
        <v>80</v>
      </c>
      <c r="C11" s="116" t="s">
        <v>82</v>
      </c>
      <c r="D11" s="117" t="s">
        <v>58</v>
      </c>
      <c r="E11" s="65" t="s">
        <v>81</v>
      </c>
      <c r="F11" s="60">
        <f>G11+K11</f>
        <v>1630415.698</v>
      </c>
      <c r="G11" s="60">
        <f>H11+I11+J11</f>
        <v>1450415.698</v>
      </c>
      <c r="H11" s="65">
        <v>1036212</v>
      </c>
      <c r="I11" s="117">
        <v>13200</v>
      </c>
      <c r="J11" s="117">
        <v>401003.698</v>
      </c>
      <c r="K11" s="117">
        <v>180000</v>
      </c>
    </row>
    <row r="12" ht="51.95" customHeight="1" spans="1:11">
      <c r="A12" s="55" t="s">
        <v>83</v>
      </c>
      <c r="B12" s="58" t="s">
        <v>84</v>
      </c>
      <c r="C12" s="116" t="s">
        <v>85</v>
      </c>
      <c r="D12" s="117" t="s">
        <v>59</v>
      </c>
      <c r="E12" s="65" t="s">
        <v>81</v>
      </c>
      <c r="F12" s="60">
        <f>G12+K12</f>
        <v>323500</v>
      </c>
      <c r="G12" s="60">
        <f>H12+I12+J12</f>
        <v>0</v>
      </c>
      <c r="H12" s="117">
        <v>0</v>
      </c>
      <c r="I12" s="117">
        <v>0</v>
      </c>
      <c r="J12" s="117">
        <v>0</v>
      </c>
      <c r="K12" s="117">
        <v>323500</v>
      </c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" right="0" top="0.786805555555556" bottom="0.786805555555556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A4" sqref="A4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0"/>
      <c r="B1" s="44"/>
      <c r="C1" s="44"/>
      <c r="D1" s="44"/>
    </row>
    <row r="2" ht="18.75" customHeight="1" spans="1:13">
      <c r="A2" s="81" t="s">
        <v>86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</row>
    <row r="3" customHeight="1" spans="1:4">
      <c r="A3" s="44"/>
      <c r="B3" s="44"/>
      <c r="C3" s="44"/>
      <c r="D3" s="44"/>
    </row>
    <row r="4" ht="20.25" customHeight="1" spans="1:4">
      <c r="A4" s="83" t="s">
        <v>1</v>
      </c>
      <c r="B4" s="84"/>
      <c r="C4" s="80"/>
      <c r="D4" s="85" t="s">
        <v>2</v>
      </c>
    </row>
    <row r="5" ht="20.25" customHeight="1" spans="1:4">
      <c r="A5" s="86" t="s">
        <v>3</v>
      </c>
      <c r="B5" s="87"/>
      <c r="C5" s="86" t="s">
        <v>4</v>
      </c>
      <c r="D5" s="88"/>
    </row>
    <row r="6" ht="20.25" customHeight="1" spans="1:5">
      <c r="A6" s="16" t="s">
        <v>61</v>
      </c>
      <c r="B6" s="16" t="s">
        <v>62</v>
      </c>
      <c r="C6" s="16" t="s">
        <v>63</v>
      </c>
      <c r="D6" s="16" t="s">
        <v>87</v>
      </c>
      <c r="E6" s="8"/>
    </row>
    <row r="7" ht="18" customHeight="1" spans="1:4">
      <c r="A7" s="16"/>
      <c r="B7" s="16"/>
      <c r="C7" s="16"/>
      <c r="D7" s="16"/>
    </row>
    <row r="8" ht="36.75" hidden="1" customHeight="1" spans="1:7">
      <c r="A8" s="16"/>
      <c r="B8" s="16"/>
      <c r="C8" s="16"/>
      <c r="D8" s="16"/>
      <c r="G8" s="8"/>
    </row>
    <row r="9" ht="22.5" customHeight="1" spans="1:7">
      <c r="A9" s="89" t="s">
        <v>88</v>
      </c>
      <c r="B9" s="56">
        <f ca="1">'表1—部门收支总表（公   开）'!B12</f>
        <v>36664135</v>
      </c>
      <c r="C9" s="90" t="s">
        <v>18</v>
      </c>
      <c r="D9" s="56">
        <f ca="1">SUM(D10:D12)</f>
        <v>0</v>
      </c>
      <c r="E9" s="8"/>
      <c r="G9" s="8"/>
    </row>
    <row r="10" ht="21.75" customHeight="1" spans="1:8">
      <c r="A10" s="91"/>
      <c r="B10" s="92"/>
      <c r="C10" s="93" t="s">
        <v>20</v>
      </c>
      <c r="D10" s="56">
        <f ca="1">'表1—部门收支总表（公   开）'!G10</f>
        <v>0</v>
      </c>
      <c r="E10" s="8"/>
      <c r="F10" s="8"/>
      <c r="H10" s="8"/>
    </row>
    <row r="11" ht="21.75" customHeight="1" spans="1:8">
      <c r="A11" s="91"/>
      <c r="B11" s="94"/>
      <c r="C11" s="95" t="s">
        <v>22</v>
      </c>
      <c r="D11" s="56">
        <f ca="1">'表1—部门收支总表（公   开）'!G11</f>
        <v>0</v>
      </c>
      <c r="E11" s="96"/>
      <c r="F11" s="8"/>
      <c r="G11" s="8"/>
      <c r="H11" s="8"/>
    </row>
    <row r="12" ht="21.75" customHeight="1" spans="1:7">
      <c r="A12" s="91"/>
      <c r="B12" s="97"/>
      <c r="C12" s="93" t="s">
        <v>24</v>
      </c>
      <c r="D12" s="56">
        <f ca="1">'表1—部门收支总表（公   开）'!G12</f>
        <v>0</v>
      </c>
      <c r="E12" s="8"/>
      <c r="F12" s="8"/>
      <c r="G12" s="8"/>
    </row>
    <row r="13" ht="21.75" customHeight="1" spans="1:8">
      <c r="A13" s="91"/>
      <c r="B13" s="94"/>
      <c r="C13" s="98" t="s">
        <v>26</v>
      </c>
      <c r="D13" s="56">
        <f ca="1">SUM(D14:D20)</f>
        <v>36664135</v>
      </c>
      <c r="E13" s="8"/>
      <c r="F13" s="8"/>
      <c r="G13" s="8"/>
      <c r="H13" s="8"/>
    </row>
    <row r="14" ht="21.75" customHeight="1" spans="1:8">
      <c r="A14" s="91"/>
      <c r="B14" s="99"/>
      <c r="C14" s="93" t="s">
        <v>28</v>
      </c>
      <c r="D14" s="56">
        <f ca="1">'表1—部门收支总表（公   开）'!G14</f>
        <v>36664135</v>
      </c>
      <c r="E14" s="96"/>
      <c r="F14" s="8"/>
      <c r="G14" s="8"/>
      <c r="H14" s="8"/>
    </row>
    <row r="15" ht="21.75" customHeight="1" spans="1:11">
      <c r="A15" s="91"/>
      <c r="B15" s="99"/>
      <c r="C15" s="95" t="s">
        <v>30</v>
      </c>
      <c r="D15" s="56">
        <f ca="1">'表1—部门收支总表（公   开）'!G15</f>
        <v>0</v>
      </c>
      <c r="E15" s="8"/>
      <c r="F15" s="8"/>
      <c r="G15" s="8"/>
      <c r="H15" s="8"/>
      <c r="I15" s="8"/>
      <c r="J15" s="8"/>
      <c r="K15" s="8"/>
    </row>
    <row r="16" ht="21.75" customHeight="1" spans="1:11">
      <c r="A16" s="100"/>
      <c r="B16" s="94"/>
      <c r="C16" s="95" t="s">
        <v>32</v>
      </c>
      <c r="D16" s="56">
        <f ca="1">'表1—部门收支总表（公   开）'!G16</f>
        <v>0</v>
      </c>
      <c r="E16" s="8"/>
      <c r="F16" s="8"/>
      <c r="G16" s="8"/>
      <c r="H16" s="8"/>
      <c r="I16" s="8"/>
      <c r="J16" s="8"/>
      <c r="K16" s="8"/>
    </row>
    <row r="17" ht="21.75" customHeight="1" spans="1:12">
      <c r="A17" s="100"/>
      <c r="B17" s="97"/>
      <c r="C17" s="93" t="s">
        <v>33</v>
      </c>
      <c r="D17" s="56">
        <f ca="1">'表1—部门收支总表（公   开）'!G17</f>
        <v>0</v>
      </c>
      <c r="E17" s="8"/>
      <c r="F17" s="8"/>
      <c r="G17" s="8"/>
      <c r="H17" s="8"/>
      <c r="I17" s="8"/>
      <c r="J17" s="8"/>
      <c r="K17" s="8"/>
      <c r="L17" s="8"/>
    </row>
    <row r="18" ht="21.75" customHeight="1" spans="1:12">
      <c r="A18" s="100"/>
      <c r="B18" s="94"/>
      <c r="C18" s="93" t="s">
        <v>34</v>
      </c>
      <c r="D18" s="56">
        <f ca="1">'表1—部门收支总表（公   开）'!G18</f>
        <v>0</v>
      </c>
      <c r="E18" s="8"/>
      <c r="F18" s="8"/>
      <c r="G18" s="8"/>
      <c r="H18" s="8"/>
      <c r="I18" s="8"/>
      <c r="J18" s="8"/>
      <c r="K18" s="8"/>
      <c r="L18" s="8"/>
    </row>
    <row r="19" ht="21.75" customHeight="1" spans="1:11">
      <c r="A19" s="100"/>
      <c r="B19" s="94"/>
      <c r="C19" s="93" t="s">
        <v>35</v>
      </c>
      <c r="D19" s="56">
        <f ca="1">'表1—部门收支总表（公   开）'!G19</f>
        <v>0</v>
      </c>
      <c r="E19" s="8"/>
      <c r="F19" s="8"/>
      <c r="G19" s="8"/>
      <c r="H19" s="8"/>
      <c r="I19" s="8"/>
      <c r="J19" s="8"/>
      <c r="K19" s="8"/>
    </row>
    <row r="20" ht="21.75" customHeight="1" spans="1:11">
      <c r="A20" s="91"/>
      <c r="B20" s="19"/>
      <c r="C20" s="93" t="s">
        <v>36</v>
      </c>
      <c r="D20" s="56">
        <f ca="1">'表1—部门收支总表（公   开）'!G20</f>
        <v>0</v>
      </c>
      <c r="E20" s="8"/>
      <c r="F20" s="8"/>
      <c r="G20" s="8"/>
      <c r="H20" s="8"/>
      <c r="I20" s="8"/>
      <c r="J20" s="8"/>
      <c r="K20" s="8"/>
    </row>
    <row r="21" s="8" customFormat="1" ht="21.75" customHeight="1" spans="1:4">
      <c r="A21" s="91"/>
      <c r="B21" s="101"/>
      <c r="C21" s="102"/>
      <c r="D21" s="21"/>
    </row>
    <row r="22" ht="21.75" customHeight="1" spans="1:10">
      <c r="A22" s="89" t="s">
        <v>37</v>
      </c>
      <c r="B22" s="56">
        <f ca="1">SUM(B9:B21)</f>
        <v>36664135</v>
      </c>
      <c r="C22" s="90" t="s">
        <v>38</v>
      </c>
      <c r="D22" s="56">
        <f ca="1">D9+D13</f>
        <v>36664135</v>
      </c>
      <c r="E22" s="8"/>
      <c r="F22" s="8"/>
      <c r="G22" s="8"/>
      <c r="H22" s="8"/>
      <c r="I22" s="8"/>
      <c r="J22" s="8"/>
    </row>
    <row r="23" ht="9.75" customHeight="1" spans="2:9">
      <c r="B23" s="8"/>
      <c r="D23" s="8"/>
      <c r="E23" s="8"/>
      <c r="F23" s="8"/>
      <c r="G23" s="8"/>
      <c r="H23" s="8"/>
      <c r="I23" s="8"/>
    </row>
    <row r="24" ht="9.75" customHeight="1" spans="2:9">
      <c r="B24" s="8"/>
      <c r="C24" s="8"/>
      <c r="E24" s="8"/>
      <c r="F24" s="8"/>
      <c r="G24" s="8"/>
      <c r="H24" s="8"/>
      <c r="I24" s="8"/>
    </row>
    <row r="25" ht="9.75" customHeight="1" spans="2:8">
      <c r="B25" s="8"/>
      <c r="D25" s="8"/>
      <c r="E25" s="8"/>
      <c r="F25" s="8"/>
      <c r="H25" s="8"/>
    </row>
    <row r="26" customHeight="1" spans="2:8">
      <c r="B26" s="8"/>
      <c r="D26" s="8"/>
      <c r="E26" s="8"/>
      <c r="F26" s="8"/>
      <c r="H26" s="8"/>
    </row>
    <row r="27" customHeight="1" spans="2:8">
      <c r="B27" s="8"/>
      <c r="D27" s="8"/>
      <c r="E27" s="8"/>
      <c r="H27" s="8"/>
    </row>
    <row r="28" customHeight="1" spans="2:7">
      <c r="B28" s="8"/>
      <c r="C28" s="8"/>
      <c r="D28" s="8"/>
      <c r="E28" s="8"/>
      <c r="G28" s="8"/>
    </row>
    <row r="29" customHeight="1" spans="3:7">
      <c r="C29" s="8"/>
      <c r="F29" s="8"/>
      <c r="G29" s="8"/>
    </row>
    <row r="30" customHeight="1" spans="5:6">
      <c r="E30" s="8"/>
      <c r="F30" s="8"/>
    </row>
    <row r="31" customHeight="1" spans="3:3">
      <c r="C31" s="8"/>
    </row>
    <row r="32" customHeight="1" spans="3:3">
      <c r="C32" s="8"/>
    </row>
    <row r="33" customHeight="1" spans="4:4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showGridLines="0" showZeros="0" topLeftCell="A4" workbookViewId="0">
      <selection activeCell="I13" sqref="I13"/>
    </sheetView>
  </sheetViews>
  <sheetFormatPr defaultColWidth="9.16666666666667" defaultRowHeight="11.25"/>
  <cols>
    <col min="1" max="1" width="7.33333333333333" customWidth="1"/>
    <col min="2" max="2" width="6.66666666666667" customWidth="1"/>
    <col min="3" max="3" width="7.66666666666667" customWidth="1"/>
    <col min="4" max="4" width="42.3333333333333" customWidth="1"/>
    <col min="5" max="9" width="20.8333333333333" customWidth="1"/>
  </cols>
  <sheetData>
    <row r="1" ht="12.75" customHeight="1" spans="1:9">
      <c r="A1" s="44" t="s">
        <v>89</v>
      </c>
      <c r="B1" s="44"/>
      <c r="C1" s="44"/>
      <c r="D1" s="44"/>
      <c r="E1" s="44"/>
      <c r="F1" s="44"/>
      <c r="G1" s="44"/>
      <c r="H1" s="44"/>
      <c r="I1" s="44"/>
    </row>
    <row r="2" ht="16.5" customHeight="1" spans="1:9">
      <c r="A2" s="45" t="s">
        <v>90</v>
      </c>
      <c r="B2" s="45"/>
      <c r="C2" s="45"/>
      <c r="D2" s="45"/>
      <c r="E2" s="45"/>
      <c r="F2" s="45"/>
      <c r="G2" s="45"/>
      <c r="H2" s="45"/>
      <c r="I2" s="45"/>
    </row>
    <row r="3" ht="18.75" customHeight="1" spans="1:9">
      <c r="A3" s="44"/>
      <c r="B3" s="44"/>
      <c r="C3" s="44"/>
      <c r="D3" s="46"/>
      <c r="E3" s="47"/>
      <c r="F3" s="48"/>
      <c r="G3" s="48"/>
      <c r="H3" s="46"/>
      <c r="I3" s="74" t="s">
        <v>2</v>
      </c>
    </row>
    <row r="4" ht="18.75" customHeight="1" spans="1:9">
      <c r="A4" s="16" t="s">
        <v>67</v>
      </c>
      <c r="B4" s="16"/>
      <c r="C4" s="16"/>
      <c r="D4" s="49" t="s">
        <v>91</v>
      </c>
      <c r="E4" s="50" t="s">
        <v>92</v>
      </c>
      <c r="F4" s="50"/>
      <c r="G4" s="50"/>
      <c r="H4" s="50"/>
      <c r="I4" s="50"/>
    </row>
    <row r="5" ht="18.75" customHeight="1" spans="1:9">
      <c r="A5" s="51" t="s">
        <v>70</v>
      </c>
      <c r="B5" s="51" t="s">
        <v>71</v>
      </c>
      <c r="C5" s="51" t="s">
        <v>72</v>
      </c>
      <c r="D5" s="49"/>
      <c r="E5" s="52" t="s">
        <v>48</v>
      </c>
      <c r="F5" s="52" t="s">
        <v>93</v>
      </c>
      <c r="G5" s="52"/>
      <c r="H5" s="53" t="s">
        <v>94</v>
      </c>
      <c r="I5" s="75" t="s">
        <v>95</v>
      </c>
    </row>
    <row r="6" ht="26.25" customHeight="1" spans="1:9">
      <c r="A6" s="54"/>
      <c r="B6" s="54"/>
      <c r="C6" s="54"/>
      <c r="D6" s="49"/>
      <c r="E6" s="52"/>
      <c r="F6" s="52" t="s">
        <v>15</v>
      </c>
      <c r="G6" s="52" t="s">
        <v>96</v>
      </c>
      <c r="H6" s="53"/>
      <c r="I6" s="75"/>
    </row>
    <row r="7" ht="30" customHeight="1" spans="1:9">
      <c r="A7" s="55"/>
      <c r="B7" s="55"/>
      <c r="C7" s="55"/>
      <c r="D7" s="55" t="s">
        <v>97</v>
      </c>
      <c r="E7" s="56">
        <f t="shared" ref="E7:E17" si="0">F7+H7+I7</f>
        <v>3106307.978</v>
      </c>
      <c r="F7" s="56">
        <f t="shared" ref="F7:F17" si="1">G7</f>
        <v>3106307.978</v>
      </c>
      <c r="G7" s="56">
        <f>'[2]表2—部门收支总表（公   开）'!F9</f>
        <v>3106307.978</v>
      </c>
      <c r="H7" s="56">
        <f>'[2]表2—部门收支总表（公   开）'!G9</f>
        <v>0</v>
      </c>
      <c r="I7" s="56">
        <f>SUM(I9:I79)</f>
        <v>0</v>
      </c>
    </row>
    <row r="8" ht="30" customHeight="1" spans="1:9">
      <c r="A8" s="55"/>
      <c r="B8" s="55"/>
      <c r="C8" s="55"/>
      <c r="D8" s="55" t="s">
        <v>97</v>
      </c>
      <c r="E8" s="56">
        <f>E9+E45+E81</f>
        <v>3106307.978</v>
      </c>
      <c r="F8" s="56">
        <f>F9+F45+F81</f>
        <v>3106307.978</v>
      </c>
      <c r="G8" s="56">
        <f>G9+G45+G81</f>
        <v>3106307.978</v>
      </c>
      <c r="H8" s="56">
        <f>H9+H45+H81</f>
        <v>0</v>
      </c>
      <c r="I8" s="56">
        <f>I9+I45+I81</f>
        <v>0</v>
      </c>
    </row>
    <row r="9" s="42" customFormat="1" ht="29.1" customHeight="1" spans="1:9">
      <c r="A9" s="57"/>
      <c r="B9" s="57"/>
      <c r="C9" s="58"/>
      <c r="D9" s="59" t="s">
        <v>58</v>
      </c>
      <c r="E9" s="60">
        <f>E10+E18+E34</f>
        <v>1450415.698</v>
      </c>
      <c r="F9" s="60">
        <f>F10+F18+F34</f>
        <v>1450415.698</v>
      </c>
      <c r="G9" s="60">
        <f>G10+G18+G34</f>
        <v>1450415.698</v>
      </c>
      <c r="H9" s="60">
        <f>H10+H18+H34</f>
        <v>0</v>
      </c>
      <c r="I9" s="60">
        <f>I10+I18+I34</f>
        <v>0</v>
      </c>
    </row>
    <row r="10" s="42" customFormat="1" ht="23.1" customHeight="1" spans="1:9">
      <c r="A10" s="61">
        <v>301</v>
      </c>
      <c r="B10" s="61"/>
      <c r="C10" s="62"/>
      <c r="D10" s="63" t="s">
        <v>98</v>
      </c>
      <c r="E10" s="60">
        <f>SUM(E11:E17)</f>
        <v>1428277.698</v>
      </c>
      <c r="F10" s="60">
        <f>SUM(F11:F17)</f>
        <v>1428277.698</v>
      </c>
      <c r="G10" s="60">
        <f>SUM(G11:G17)</f>
        <v>1428277.698</v>
      </c>
      <c r="H10" s="60">
        <f>SUM(H11:H17)</f>
        <v>0</v>
      </c>
      <c r="I10" s="60">
        <f>SUM(I11:I17)</f>
        <v>0</v>
      </c>
    </row>
    <row r="11" s="42" customFormat="1" ht="23.1" customHeight="1" spans="1:9">
      <c r="A11" s="61">
        <v>301</v>
      </c>
      <c r="B11" s="61" t="s">
        <v>80</v>
      </c>
      <c r="C11" s="62"/>
      <c r="D11" s="64" t="s">
        <v>99</v>
      </c>
      <c r="E11" s="60">
        <f t="shared" si="0"/>
        <v>795372</v>
      </c>
      <c r="F11" s="60">
        <f t="shared" si="1"/>
        <v>795372</v>
      </c>
      <c r="G11" s="65">
        <v>795372</v>
      </c>
      <c r="H11" s="62"/>
      <c r="I11" s="62"/>
    </row>
    <row r="12" s="42" customFormat="1" ht="23.1" customHeight="1" spans="1:9">
      <c r="A12" s="61">
        <v>301</v>
      </c>
      <c r="B12" s="61" t="s">
        <v>85</v>
      </c>
      <c r="C12" s="62"/>
      <c r="D12" s="64" t="s">
        <v>100</v>
      </c>
      <c r="E12" s="60">
        <f t="shared" si="0"/>
        <v>240840</v>
      </c>
      <c r="F12" s="60">
        <f t="shared" si="1"/>
        <v>240840</v>
      </c>
      <c r="G12" s="65">
        <v>240840</v>
      </c>
      <c r="H12" s="62"/>
      <c r="I12" s="62"/>
    </row>
    <row r="13" s="42" customFormat="1" ht="23.1" customHeight="1" spans="1:9">
      <c r="A13" s="61">
        <v>301</v>
      </c>
      <c r="B13" s="61" t="s">
        <v>84</v>
      </c>
      <c r="C13" s="62"/>
      <c r="D13" s="64" t="s">
        <v>101</v>
      </c>
      <c r="E13" s="60">
        <f t="shared" si="0"/>
        <v>67112</v>
      </c>
      <c r="F13" s="60">
        <f t="shared" si="1"/>
        <v>67112</v>
      </c>
      <c r="G13" s="65">
        <v>67112</v>
      </c>
      <c r="H13" s="62"/>
      <c r="I13" s="62"/>
    </row>
    <row r="14" s="42" customFormat="1" ht="23.1" customHeight="1" spans="1:9">
      <c r="A14" s="61">
        <v>301</v>
      </c>
      <c r="B14" s="61" t="s">
        <v>102</v>
      </c>
      <c r="C14" s="62"/>
      <c r="D14" s="64" t="s">
        <v>103</v>
      </c>
      <c r="E14" s="60">
        <f t="shared" si="0"/>
        <v>324953.698</v>
      </c>
      <c r="F14" s="60">
        <f t="shared" si="1"/>
        <v>324953.698</v>
      </c>
      <c r="G14" s="65">
        <v>324953.698</v>
      </c>
      <c r="H14" s="62"/>
      <c r="I14" s="62"/>
    </row>
    <row r="15" s="42" customFormat="1" ht="23.1" customHeight="1" spans="1:9">
      <c r="A15" s="61">
        <v>301</v>
      </c>
      <c r="B15" s="61" t="s">
        <v>104</v>
      </c>
      <c r="C15" s="62"/>
      <c r="D15" s="64" t="s">
        <v>105</v>
      </c>
      <c r="E15" s="60">
        <f t="shared" si="0"/>
        <v>0</v>
      </c>
      <c r="F15" s="60">
        <f t="shared" si="1"/>
        <v>0</v>
      </c>
      <c r="G15" s="66"/>
      <c r="H15" s="62"/>
      <c r="I15" s="62"/>
    </row>
    <row r="16" s="42" customFormat="1" ht="23.1" customHeight="1" spans="1:9">
      <c r="A16" s="61">
        <v>301</v>
      </c>
      <c r="B16" s="61" t="s">
        <v>106</v>
      </c>
      <c r="C16" s="62"/>
      <c r="D16" s="64" t="s">
        <v>107</v>
      </c>
      <c r="E16" s="60">
        <f t="shared" si="0"/>
        <v>0</v>
      </c>
      <c r="F16" s="60">
        <f t="shared" si="1"/>
        <v>0</v>
      </c>
      <c r="G16" s="66"/>
      <c r="H16" s="62"/>
      <c r="I16" s="62"/>
    </row>
    <row r="17" s="42" customFormat="1" ht="23.1" customHeight="1" spans="1:9">
      <c r="A17" s="61">
        <v>301</v>
      </c>
      <c r="B17" s="61" t="s">
        <v>82</v>
      </c>
      <c r="C17" s="62"/>
      <c r="D17" s="64" t="s">
        <v>108</v>
      </c>
      <c r="E17" s="60">
        <f t="shared" si="0"/>
        <v>0</v>
      </c>
      <c r="F17" s="60">
        <f t="shared" si="1"/>
        <v>0</v>
      </c>
      <c r="G17" s="65"/>
      <c r="H17" s="62"/>
      <c r="I17" s="62"/>
    </row>
    <row r="18" s="42" customFormat="1" ht="23.1" customHeight="1" spans="1:9">
      <c r="A18" s="61" t="s">
        <v>109</v>
      </c>
      <c r="B18" s="61"/>
      <c r="C18" s="67"/>
      <c r="D18" s="63" t="s">
        <v>110</v>
      </c>
      <c r="E18" s="60">
        <f>SUM(E19:E33)</f>
        <v>13200</v>
      </c>
      <c r="F18" s="60">
        <f>SUM(F19:F33)</f>
        <v>13200</v>
      </c>
      <c r="G18" s="60">
        <f>SUM(G19:G33)</f>
        <v>13200</v>
      </c>
      <c r="H18" s="60">
        <f>SUM(H19:H33)</f>
        <v>0</v>
      </c>
      <c r="I18" s="60">
        <f>SUM(I19:I33)</f>
        <v>0</v>
      </c>
    </row>
    <row r="19" s="42" customFormat="1" ht="23.1" customHeight="1" spans="1:9">
      <c r="A19" s="61" t="s">
        <v>109</v>
      </c>
      <c r="B19" s="61" t="s">
        <v>80</v>
      </c>
      <c r="C19" s="67"/>
      <c r="D19" s="64" t="s">
        <v>111</v>
      </c>
      <c r="E19" s="60">
        <f t="shared" ref="E19:E33" si="2">F19+H19+I19</f>
        <v>13200</v>
      </c>
      <c r="F19" s="60">
        <f t="shared" ref="F19:F44" si="3">G19</f>
        <v>13200</v>
      </c>
      <c r="G19" s="68">
        <v>13200</v>
      </c>
      <c r="H19" s="62"/>
      <c r="I19" s="62"/>
    </row>
    <row r="20" s="42" customFormat="1" ht="23.1" customHeight="1" spans="1:9">
      <c r="A20" s="61" t="s">
        <v>109</v>
      </c>
      <c r="B20" s="61" t="s">
        <v>85</v>
      </c>
      <c r="C20" s="67"/>
      <c r="D20" s="64" t="s">
        <v>112</v>
      </c>
      <c r="E20" s="60">
        <f t="shared" si="2"/>
        <v>0</v>
      </c>
      <c r="F20" s="60"/>
      <c r="G20" s="66"/>
      <c r="H20" s="62"/>
      <c r="I20" s="62"/>
    </row>
    <row r="21" s="42" customFormat="1" ht="23.1" customHeight="1" spans="1:9">
      <c r="A21" s="61" t="s">
        <v>109</v>
      </c>
      <c r="B21" s="61" t="s">
        <v>113</v>
      </c>
      <c r="C21" s="67"/>
      <c r="D21" s="64" t="s">
        <v>114</v>
      </c>
      <c r="E21" s="60">
        <f t="shared" si="2"/>
        <v>0</v>
      </c>
      <c r="F21" s="60"/>
      <c r="G21" s="66"/>
      <c r="H21" s="62"/>
      <c r="I21" s="62"/>
    </row>
    <row r="22" s="42" customFormat="1" ht="23.1" customHeight="1" spans="1:9">
      <c r="A22" s="61" t="s">
        <v>109</v>
      </c>
      <c r="B22" s="61" t="s">
        <v>115</v>
      </c>
      <c r="C22" s="67"/>
      <c r="D22" s="64" t="s">
        <v>116</v>
      </c>
      <c r="E22" s="60">
        <f t="shared" si="2"/>
        <v>0</v>
      </c>
      <c r="F22" s="60"/>
      <c r="G22" s="66"/>
      <c r="H22" s="62"/>
      <c r="I22" s="62"/>
    </row>
    <row r="23" s="42" customFormat="1" ht="23.1" customHeight="1" spans="1:9">
      <c r="A23" s="61" t="s">
        <v>109</v>
      </c>
      <c r="B23" s="61" t="s">
        <v>106</v>
      </c>
      <c r="C23" s="67"/>
      <c r="D23" s="64" t="s">
        <v>117</v>
      </c>
      <c r="E23" s="60">
        <f t="shared" si="2"/>
        <v>0</v>
      </c>
      <c r="F23" s="60">
        <f t="shared" si="3"/>
        <v>0</v>
      </c>
      <c r="G23" s="69"/>
      <c r="H23" s="62"/>
      <c r="I23" s="62"/>
    </row>
    <row r="24" s="42" customFormat="1" ht="23.1" customHeight="1" spans="1:9">
      <c r="A24" s="61" t="s">
        <v>109</v>
      </c>
      <c r="B24" s="61" t="s">
        <v>118</v>
      </c>
      <c r="C24" s="67"/>
      <c r="D24" s="64" t="s">
        <v>119</v>
      </c>
      <c r="E24" s="60">
        <f t="shared" si="2"/>
        <v>0</v>
      </c>
      <c r="F24" s="60">
        <f t="shared" si="3"/>
        <v>0</v>
      </c>
      <c r="G24" s="66"/>
      <c r="H24" s="67"/>
      <c r="I24" s="67"/>
    </row>
    <row r="25" s="42" customFormat="1" ht="23.1" customHeight="1" spans="1:9">
      <c r="A25" s="61" t="s">
        <v>109</v>
      </c>
      <c r="B25" s="61" t="s">
        <v>120</v>
      </c>
      <c r="C25" s="67"/>
      <c r="D25" s="64" t="s">
        <v>121</v>
      </c>
      <c r="E25" s="60">
        <f t="shared" si="2"/>
        <v>0</v>
      </c>
      <c r="F25" s="60">
        <f t="shared" si="3"/>
        <v>0</v>
      </c>
      <c r="G25" s="66"/>
      <c r="H25" s="67"/>
      <c r="I25" s="67"/>
    </row>
    <row r="26" s="42" customFormat="1" ht="23.1" customHeight="1" spans="1:9">
      <c r="A26" s="61" t="s">
        <v>109</v>
      </c>
      <c r="B26" s="61" t="s">
        <v>122</v>
      </c>
      <c r="C26" s="67"/>
      <c r="D26" s="64" t="s">
        <v>123</v>
      </c>
      <c r="E26" s="60">
        <f t="shared" si="2"/>
        <v>0</v>
      </c>
      <c r="F26" s="60">
        <f t="shared" si="3"/>
        <v>0</v>
      </c>
      <c r="G26" s="66"/>
      <c r="H26" s="67"/>
      <c r="I26" s="67"/>
    </row>
    <row r="27" s="42" customFormat="1" ht="23.1" customHeight="1" spans="1:9">
      <c r="A27" s="61" t="s">
        <v>109</v>
      </c>
      <c r="B27" s="61" t="s">
        <v>124</v>
      </c>
      <c r="C27" s="67"/>
      <c r="D27" s="64" t="s">
        <v>125</v>
      </c>
      <c r="E27" s="60">
        <f t="shared" si="2"/>
        <v>0</v>
      </c>
      <c r="F27" s="60">
        <f t="shared" si="3"/>
        <v>0</v>
      </c>
      <c r="G27" s="66"/>
      <c r="H27" s="67"/>
      <c r="I27" s="67"/>
    </row>
    <row r="28" s="42" customFormat="1" ht="23.1" customHeight="1" spans="1:9">
      <c r="A28" s="61" t="s">
        <v>109</v>
      </c>
      <c r="B28" s="61" t="s">
        <v>126</v>
      </c>
      <c r="C28" s="67"/>
      <c r="D28" s="64" t="s">
        <v>127</v>
      </c>
      <c r="E28" s="60">
        <f t="shared" si="2"/>
        <v>0</v>
      </c>
      <c r="F28" s="60">
        <f t="shared" si="3"/>
        <v>0</v>
      </c>
      <c r="G28" s="66"/>
      <c r="H28" s="67"/>
      <c r="I28" s="67"/>
    </row>
    <row r="29" s="42" customFormat="1" ht="23.1" customHeight="1" spans="1:9">
      <c r="A29" s="61" t="s">
        <v>109</v>
      </c>
      <c r="B29" s="61" t="s">
        <v>128</v>
      </c>
      <c r="C29" s="67"/>
      <c r="D29" s="64" t="s">
        <v>129</v>
      </c>
      <c r="E29" s="60">
        <f t="shared" si="2"/>
        <v>0</v>
      </c>
      <c r="F29" s="60">
        <f t="shared" si="3"/>
        <v>0</v>
      </c>
      <c r="G29" s="66"/>
      <c r="H29" s="67"/>
      <c r="I29" s="67"/>
    </row>
    <row r="30" s="42" customFormat="1" ht="23.1" customHeight="1" spans="1:9">
      <c r="A30" s="61" t="s">
        <v>109</v>
      </c>
      <c r="B30" s="61" t="s">
        <v>130</v>
      </c>
      <c r="C30" s="67"/>
      <c r="D30" s="64" t="s">
        <v>131</v>
      </c>
      <c r="E30" s="60">
        <f t="shared" si="2"/>
        <v>0</v>
      </c>
      <c r="F30" s="60">
        <f t="shared" si="3"/>
        <v>0</v>
      </c>
      <c r="G30" s="66"/>
      <c r="H30" s="67"/>
      <c r="I30" s="67"/>
    </row>
    <row r="31" s="42" customFormat="1" ht="23.1" customHeight="1" spans="1:9">
      <c r="A31" s="61" t="s">
        <v>109</v>
      </c>
      <c r="B31" s="61" t="s">
        <v>132</v>
      </c>
      <c r="C31" s="67"/>
      <c r="D31" s="64" t="s">
        <v>133</v>
      </c>
      <c r="E31" s="60">
        <f t="shared" si="2"/>
        <v>0</v>
      </c>
      <c r="F31" s="60">
        <f t="shared" si="3"/>
        <v>0</v>
      </c>
      <c r="G31" s="66"/>
      <c r="H31" s="67"/>
      <c r="I31" s="67"/>
    </row>
    <row r="32" s="42" customFormat="1" ht="23.1" customHeight="1" spans="1:9">
      <c r="A32" s="61" t="s">
        <v>109</v>
      </c>
      <c r="B32" s="61" t="s">
        <v>134</v>
      </c>
      <c r="C32" s="67"/>
      <c r="D32" s="64" t="s">
        <v>135</v>
      </c>
      <c r="E32" s="60">
        <f t="shared" si="2"/>
        <v>0</v>
      </c>
      <c r="F32" s="60">
        <f t="shared" si="3"/>
        <v>0</v>
      </c>
      <c r="G32" s="66"/>
      <c r="H32" s="67"/>
      <c r="I32" s="67"/>
    </row>
    <row r="33" s="42" customFormat="1" ht="23.1" customHeight="1" spans="1:9">
      <c r="A33" s="61" t="s">
        <v>109</v>
      </c>
      <c r="B33" s="61" t="s">
        <v>82</v>
      </c>
      <c r="C33" s="67"/>
      <c r="D33" s="64" t="s">
        <v>136</v>
      </c>
      <c r="E33" s="60">
        <f t="shared" si="2"/>
        <v>0</v>
      </c>
      <c r="F33" s="60">
        <f t="shared" si="3"/>
        <v>0</v>
      </c>
      <c r="G33" s="66"/>
      <c r="H33" s="67"/>
      <c r="I33" s="67"/>
    </row>
    <row r="34" s="42" customFormat="1" ht="23.1" customHeight="1" spans="1:9">
      <c r="A34" s="61">
        <v>303</v>
      </c>
      <c r="B34" s="61"/>
      <c r="C34" s="67"/>
      <c r="D34" s="63" t="s">
        <v>137</v>
      </c>
      <c r="E34" s="58">
        <f>SUM(E35:E43)</f>
        <v>8938</v>
      </c>
      <c r="F34" s="58">
        <f t="shared" si="3"/>
        <v>8938</v>
      </c>
      <c r="G34" s="58">
        <f>SUM(G35:G43)</f>
        <v>8938</v>
      </c>
      <c r="H34" s="60">
        <f>SUM(H35:H43)</f>
        <v>0</v>
      </c>
      <c r="I34" s="60">
        <f>SUM(I35:I43)</f>
        <v>0</v>
      </c>
    </row>
    <row r="35" s="42" customFormat="1" ht="23.1" customHeight="1" spans="1:9">
      <c r="A35" s="61">
        <v>303</v>
      </c>
      <c r="B35" s="61" t="s">
        <v>80</v>
      </c>
      <c r="C35" s="67"/>
      <c r="D35" s="64" t="s">
        <v>138</v>
      </c>
      <c r="E35" s="60">
        <f t="shared" ref="E35:E44" si="4">F35+H35+I35</f>
        <v>0</v>
      </c>
      <c r="F35" s="60">
        <f t="shared" si="3"/>
        <v>0</v>
      </c>
      <c r="G35" s="66"/>
      <c r="H35" s="67"/>
      <c r="I35" s="67"/>
    </row>
    <row r="36" s="42" customFormat="1" ht="23.1" customHeight="1" spans="1:9">
      <c r="A36" s="61">
        <v>303</v>
      </c>
      <c r="B36" s="61" t="s">
        <v>85</v>
      </c>
      <c r="C36" s="67"/>
      <c r="D36" s="64" t="s">
        <v>139</v>
      </c>
      <c r="E36" s="60">
        <f t="shared" si="4"/>
        <v>0</v>
      </c>
      <c r="F36" s="60">
        <f t="shared" si="3"/>
        <v>0</v>
      </c>
      <c r="G36" s="66"/>
      <c r="H36" s="67"/>
      <c r="I36" s="67"/>
    </row>
    <row r="37" s="42" customFormat="1" ht="23.1" customHeight="1" spans="1:9">
      <c r="A37" s="61">
        <v>303</v>
      </c>
      <c r="B37" s="61" t="s">
        <v>102</v>
      </c>
      <c r="C37" s="67"/>
      <c r="D37" s="64" t="s">
        <v>140</v>
      </c>
      <c r="E37" s="60">
        <f t="shared" si="4"/>
        <v>0</v>
      </c>
      <c r="F37" s="60">
        <f t="shared" si="3"/>
        <v>0</v>
      </c>
      <c r="G37" s="66"/>
      <c r="H37" s="67"/>
      <c r="I37" s="67"/>
    </row>
    <row r="38" s="42" customFormat="1" ht="23.1" customHeight="1" spans="1:9">
      <c r="A38" s="61">
        <v>303</v>
      </c>
      <c r="B38" s="61" t="s">
        <v>113</v>
      </c>
      <c r="C38" s="67"/>
      <c r="D38" s="64" t="s">
        <v>141</v>
      </c>
      <c r="E38" s="60">
        <f t="shared" si="4"/>
        <v>8064</v>
      </c>
      <c r="F38" s="60">
        <f t="shared" si="3"/>
        <v>8064</v>
      </c>
      <c r="G38" s="65">
        <v>8064</v>
      </c>
      <c r="H38" s="67"/>
      <c r="I38" s="67"/>
    </row>
    <row r="39" s="42" customFormat="1" ht="23.1" customHeight="1" spans="1:9">
      <c r="A39" s="61">
        <v>303</v>
      </c>
      <c r="B39" s="61" t="s">
        <v>115</v>
      </c>
      <c r="C39" s="67"/>
      <c r="D39" s="64" t="s">
        <v>142</v>
      </c>
      <c r="E39" s="60">
        <f t="shared" si="4"/>
        <v>0</v>
      </c>
      <c r="F39" s="60">
        <f t="shared" si="3"/>
        <v>0</v>
      </c>
      <c r="G39" s="66"/>
      <c r="H39" s="67"/>
      <c r="I39" s="67"/>
    </row>
    <row r="40" s="42" customFormat="1" ht="23.1" customHeight="1" spans="1:9">
      <c r="A40" s="61">
        <v>303</v>
      </c>
      <c r="B40" s="61" t="s">
        <v>104</v>
      </c>
      <c r="C40" s="67"/>
      <c r="D40" s="64" t="s">
        <v>143</v>
      </c>
      <c r="E40" s="60">
        <f t="shared" si="4"/>
        <v>0</v>
      </c>
      <c r="F40" s="60">
        <f t="shared" si="3"/>
        <v>0</v>
      </c>
      <c r="G40" s="66"/>
      <c r="H40" s="67"/>
      <c r="I40" s="67"/>
    </row>
    <row r="41" s="42" customFormat="1" ht="23.1" customHeight="1" spans="1:9">
      <c r="A41" s="70">
        <v>303</v>
      </c>
      <c r="B41" s="70" t="s">
        <v>118</v>
      </c>
      <c r="C41" s="67"/>
      <c r="D41" s="64" t="s">
        <v>144</v>
      </c>
      <c r="E41" s="60">
        <f t="shared" si="4"/>
        <v>0</v>
      </c>
      <c r="F41" s="60">
        <f t="shared" si="3"/>
        <v>0</v>
      </c>
      <c r="G41" s="66"/>
      <c r="H41" s="67"/>
      <c r="I41" s="67"/>
    </row>
    <row r="42" s="42" customFormat="1" ht="23.1" customHeight="1" spans="1:9">
      <c r="A42" s="70">
        <v>303</v>
      </c>
      <c r="B42" s="70" t="s">
        <v>122</v>
      </c>
      <c r="C42" s="67"/>
      <c r="D42" s="64" t="s">
        <v>145</v>
      </c>
      <c r="E42" s="60">
        <f t="shared" si="4"/>
        <v>874</v>
      </c>
      <c r="F42" s="60">
        <f t="shared" si="3"/>
        <v>874</v>
      </c>
      <c r="G42" s="65">
        <v>874</v>
      </c>
      <c r="H42" s="67"/>
      <c r="I42" s="67"/>
    </row>
    <row r="43" s="42" customFormat="1" ht="23.1" customHeight="1" spans="1:9">
      <c r="A43" s="61" t="s">
        <v>146</v>
      </c>
      <c r="B43" s="69">
        <v>99</v>
      </c>
      <c r="C43" s="67"/>
      <c r="D43" s="64" t="s">
        <v>147</v>
      </c>
      <c r="E43" s="60">
        <f t="shared" si="4"/>
        <v>0</v>
      </c>
      <c r="F43" s="60">
        <f t="shared" si="3"/>
        <v>0</v>
      </c>
      <c r="G43" s="66"/>
      <c r="H43" s="67"/>
      <c r="I43" s="67"/>
    </row>
    <row r="44" s="42" customFormat="1" ht="23.1" customHeight="1" spans="1:9">
      <c r="A44" s="71"/>
      <c r="B44" s="71"/>
      <c r="C44" s="71"/>
      <c r="D44" s="72"/>
      <c r="E44" s="60">
        <f t="shared" si="4"/>
        <v>0</v>
      </c>
      <c r="F44" s="60">
        <f t="shared" si="3"/>
        <v>0</v>
      </c>
      <c r="G44" s="71"/>
      <c r="H44" s="71"/>
      <c r="I44" s="71"/>
    </row>
    <row r="45" s="42" customFormat="1" ht="23.1" customHeight="1" spans="1:9">
      <c r="A45" s="57"/>
      <c r="B45" s="57"/>
      <c r="C45" s="58"/>
      <c r="D45" s="73" t="s">
        <v>57</v>
      </c>
      <c r="E45" s="60">
        <f>E46+E54+E70</f>
        <v>1655892.28</v>
      </c>
      <c r="F45" s="60">
        <f>F46+F54+F70</f>
        <v>1655892.28</v>
      </c>
      <c r="G45" s="60">
        <f>G46+G54+G70</f>
        <v>1655892.28</v>
      </c>
      <c r="H45" s="60">
        <f>H46+H54+H70</f>
        <v>0</v>
      </c>
      <c r="I45" s="60">
        <f>I46+I54+I70</f>
        <v>0</v>
      </c>
    </row>
    <row r="46" s="42" customFormat="1" ht="23.1" customHeight="1" spans="1:9">
      <c r="A46" s="61">
        <v>301</v>
      </c>
      <c r="B46" s="61"/>
      <c r="C46" s="62"/>
      <c r="D46" s="63" t="s">
        <v>98</v>
      </c>
      <c r="E46" s="60">
        <f>SUM(E47:E53)</f>
        <v>1612562.28</v>
      </c>
      <c r="F46" s="60">
        <f>SUM(F47:F53)</f>
        <v>1612562.28</v>
      </c>
      <c r="G46" s="60">
        <f>SUM(G47:G53)</f>
        <v>1612562.28</v>
      </c>
      <c r="H46" s="60">
        <f>SUM(H47:H53)</f>
        <v>0</v>
      </c>
      <c r="I46" s="60">
        <f>SUM(I47:I53)</f>
        <v>0</v>
      </c>
    </row>
    <row r="47" s="42" customFormat="1" ht="23.1" customHeight="1" spans="1:9">
      <c r="A47" s="61">
        <v>301</v>
      </c>
      <c r="B47" s="61" t="s">
        <v>80</v>
      </c>
      <c r="C47" s="62"/>
      <c r="D47" s="64" t="s">
        <v>99</v>
      </c>
      <c r="E47" s="60">
        <f t="shared" ref="E47:E53" si="5">F47+H47+I47</f>
        <v>855192</v>
      </c>
      <c r="F47" s="60">
        <f t="shared" ref="F47:F53" si="6">G47</f>
        <v>855192</v>
      </c>
      <c r="G47" s="65">
        <v>855192</v>
      </c>
      <c r="H47" s="62"/>
      <c r="I47" s="62"/>
    </row>
    <row r="48" s="42" customFormat="1" ht="23.1" customHeight="1" spans="1:9">
      <c r="A48" s="61">
        <v>301</v>
      </c>
      <c r="B48" s="61" t="s">
        <v>85</v>
      </c>
      <c r="C48" s="62"/>
      <c r="D48" s="64" t="s">
        <v>100</v>
      </c>
      <c r="E48" s="60">
        <f t="shared" si="5"/>
        <v>227496</v>
      </c>
      <c r="F48" s="60">
        <f t="shared" si="6"/>
        <v>227496</v>
      </c>
      <c r="G48" s="65">
        <v>227496</v>
      </c>
      <c r="H48" s="62"/>
      <c r="I48" s="62"/>
    </row>
    <row r="49" s="42" customFormat="1" ht="23.1" customHeight="1" spans="1:9">
      <c r="A49" s="61">
        <v>301</v>
      </c>
      <c r="B49" s="61" t="s">
        <v>84</v>
      </c>
      <c r="C49" s="62"/>
      <c r="D49" s="64" t="s">
        <v>101</v>
      </c>
      <c r="E49" s="60">
        <f t="shared" si="5"/>
        <v>74980</v>
      </c>
      <c r="F49" s="60">
        <f t="shared" si="6"/>
        <v>74980</v>
      </c>
      <c r="G49" s="65">
        <v>74980</v>
      </c>
      <c r="H49" s="62"/>
      <c r="I49" s="62"/>
    </row>
    <row r="50" s="42" customFormat="1" ht="23.1" customHeight="1" spans="1:9">
      <c r="A50" s="61">
        <v>301</v>
      </c>
      <c r="B50" s="61" t="s">
        <v>102</v>
      </c>
      <c r="C50" s="62"/>
      <c r="D50" s="64" t="s">
        <v>103</v>
      </c>
      <c r="E50" s="60">
        <f t="shared" si="5"/>
        <v>371944.279999999</v>
      </c>
      <c r="F50" s="60">
        <f t="shared" si="6"/>
        <v>371944.279999999</v>
      </c>
      <c r="G50" s="65">
        <v>371944.279999999</v>
      </c>
      <c r="H50" s="62"/>
      <c r="I50" s="62"/>
    </row>
    <row r="51" s="42" customFormat="1" ht="23.1" customHeight="1" spans="1:9">
      <c r="A51" s="61">
        <v>301</v>
      </c>
      <c r="B51" s="61" t="s">
        <v>104</v>
      </c>
      <c r="C51" s="62"/>
      <c r="D51" s="64" t="s">
        <v>105</v>
      </c>
      <c r="E51" s="60">
        <f t="shared" si="5"/>
        <v>0</v>
      </c>
      <c r="F51" s="60">
        <f t="shared" si="6"/>
        <v>0</v>
      </c>
      <c r="G51" s="62"/>
      <c r="H51" s="62"/>
      <c r="I51" s="62"/>
    </row>
    <row r="52" s="42" customFormat="1" ht="23.1" customHeight="1" spans="1:9">
      <c r="A52" s="61">
        <v>301</v>
      </c>
      <c r="B52" s="61" t="s">
        <v>106</v>
      </c>
      <c r="C52" s="62"/>
      <c r="D52" s="64" t="s">
        <v>107</v>
      </c>
      <c r="E52" s="60">
        <f t="shared" si="5"/>
        <v>0</v>
      </c>
      <c r="F52" s="60">
        <f t="shared" si="6"/>
        <v>0</v>
      </c>
      <c r="G52" s="62"/>
      <c r="H52" s="62"/>
      <c r="I52" s="62"/>
    </row>
    <row r="53" s="42" customFormat="1" ht="23.1" customHeight="1" spans="1:9">
      <c r="A53" s="61">
        <v>301</v>
      </c>
      <c r="B53" s="61" t="s">
        <v>82</v>
      </c>
      <c r="C53" s="62"/>
      <c r="D53" s="64" t="s">
        <v>108</v>
      </c>
      <c r="E53" s="60">
        <f t="shared" si="5"/>
        <v>82950</v>
      </c>
      <c r="F53" s="60">
        <f t="shared" si="6"/>
        <v>82950</v>
      </c>
      <c r="G53" s="65">
        <f>82800+150</f>
        <v>82950</v>
      </c>
      <c r="H53" s="62"/>
      <c r="I53" s="62"/>
    </row>
    <row r="54" s="42" customFormat="1" ht="23.1" customHeight="1" spans="1:9">
      <c r="A54" s="61" t="s">
        <v>109</v>
      </c>
      <c r="B54" s="61"/>
      <c r="C54" s="67"/>
      <c r="D54" s="63" t="s">
        <v>110</v>
      </c>
      <c r="E54" s="60">
        <f>SUM(E55:E69)</f>
        <v>33800</v>
      </c>
      <c r="F54" s="60">
        <f>SUM(F55:F69)</f>
        <v>33800</v>
      </c>
      <c r="G54" s="60">
        <f>SUM(G55:G69)</f>
        <v>33800</v>
      </c>
      <c r="H54" s="60">
        <f>SUM(H55:H69)</f>
        <v>0</v>
      </c>
      <c r="I54" s="60">
        <f>SUM(I55:I69)</f>
        <v>0</v>
      </c>
    </row>
    <row r="55" s="42" customFormat="1" ht="23.1" customHeight="1" spans="1:9">
      <c r="A55" s="61" t="s">
        <v>109</v>
      </c>
      <c r="B55" s="61" t="s">
        <v>80</v>
      </c>
      <c r="C55" s="67"/>
      <c r="D55" s="64" t="s">
        <v>111</v>
      </c>
      <c r="E55" s="60">
        <f t="shared" ref="E55:E69" si="7">F55+H55+I55</f>
        <v>33800</v>
      </c>
      <c r="F55" s="60">
        <f t="shared" ref="F55:F69" si="8">G55</f>
        <v>33800</v>
      </c>
      <c r="G55" s="68">
        <v>33800</v>
      </c>
      <c r="H55" s="62"/>
      <c r="I55" s="62"/>
    </row>
    <row r="56" s="42" customFormat="1" ht="23.1" customHeight="1" spans="1:9">
      <c r="A56" s="61" t="s">
        <v>109</v>
      </c>
      <c r="B56" s="61" t="s">
        <v>85</v>
      </c>
      <c r="C56" s="67"/>
      <c r="D56" s="64" t="s">
        <v>112</v>
      </c>
      <c r="E56" s="60">
        <f t="shared" si="7"/>
        <v>0</v>
      </c>
      <c r="F56" s="60">
        <f t="shared" si="8"/>
        <v>0</v>
      </c>
      <c r="G56" s="62"/>
      <c r="H56" s="62"/>
      <c r="I56" s="62"/>
    </row>
    <row r="57" s="42" customFormat="1" ht="23.1" customHeight="1" spans="1:9">
      <c r="A57" s="61" t="s">
        <v>109</v>
      </c>
      <c r="B57" s="61" t="s">
        <v>113</v>
      </c>
      <c r="C57" s="67"/>
      <c r="D57" s="64" t="s">
        <v>114</v>
      </c>
      <c r="E57" s="60">
        <f t="shared" si="7"/>
        <v>0</v>
      </c>
      <c r="F57" s="60">
        <f t="shared" si="8"/>
        <v>0</v>
      </c>
      <c r="G57" s="62"/>
      <c r="H57" s="62"/>
      <c r="I57" s="62"/>
    </row>
    <row r="58" s="42" customFormat="1" ht="23.1" customHeight="1" spans="1:9">
      <c r="A58" s="61" t="s">
        <v>109</v>
      </c>
      <c r="B58" s="61" t="s">
        <v>115</v>
      </c>
      <c r="C58" s="67"/>
      <c r="D58" s="64" t="s">
        <v>116</v>
      </c>
      <c r="E58" s="60">
        <f t="shared" si="7"/>
        <v>0</v>
      </c>
      <c r="F58" s="60">
        <f t="shared" si="8"/>
        <v>0</v>
      </c>
      <c r="G58" s="62"/>
      <c r="H58" s="62"/>
      <c r="I58" s="62"/>
    </row>
    <row r="59" s="42" customFormat="1" ht="23.1" customHeight="1" spans="1:9">
      <c r="A59" s="61" t="s">
        <v>109</v>
      </c>
      <c r="B59" s="61" t="s">
        <v>106</v>
      </c>
      <c r="C59" s="67"/>
      <c r="D59" s="64" t="s">
        <v>117</v>
      </c>
      <c r="E59" s="60">
        <f t="shared" si="7"/>
        <v>0</v>
      </c>
      <c r="F59" s="60">
        <f t="shared" si="8"/>
        <v>0</v>
      </c>
      <c r="G59" s="62"/>
      <c r="H59" s="62"/>
      <c r="I59" s="62"/>
    </row>
    <row r="60" s="42" customFormat="1" ht="23.1" customHeight="1" spans="1:9">
      <c r="A60" s="61" t="s">
        <v>109</v>
      </c>
      <c r="B60" s="61" t="s">
        <v>118</v>
      </c>
      <c r="C60" s="67"/>
      <c r="D60" s="64" t="s">
        <v>119</v>
      </c>
      <c r="E60" s="60">
        <f t="shared" si="7"/>
        <v>0</v>
      </c>
      <c r="F60" s="60">
        <f t="shared" si="8"/>
        <v>0</v>
      </c>
      <c r="G60" s="67"/>
      <c r="H60" s="67"/>
      <c r="I60" s="67"/>
    </row>
    <row r="61" s="42" customFormat="1" ht="23.1" customHeight="1" spans="1:9">
      <c r="A61" s="61" t="s">
        <v>109</v>
      </c>
      <c r="B61" s="61" t="s">
        <v>120</v>
      </c>
      <c r="C61" s="67"/>
      <c r="D61" s="64" t="s">
        <v>121</v>
      </c>
      <c r="E61" s="60">
        <f t="shared" si="7"/>
        <v>0</v>
      </c>
      <c r="F61" s="60">
        <f t="shared" si="8"/>
        <v>0</v>
      </c>
      <c r="G61" s="67"/>
      <c r="H61" s="67"/>
      <c r="I61" s="67"/>
    </row>
    <row r="62" s="42" customFormat="1" ht="23.1" customHeight="1" spans="1:9">
      <c r="A62" s="61" t="s">
        <v>109</v>
      </c>
      <c r="B62" s="61" t="s">
        <v>122</v>
      </c>
      <c r="C62" s="67"/>
      <c r="D62" s="64" t="s">
        <v>123</v>
      </c>
      <c r="E62" s="60">
        <f t="shared" si="7"/>
        <v>0</v>
      </c>
      <c r="F62" s="60">
        <f t="shared" si="8"/>
        <v>0</v>
      </c>
      <c r="G62" s="67"/>
      <c r="H62" s="67"/>
      <c r="I62" s="67"/>
    </row>
    <row r="63" s="42" customFormat="1" ht="23.1" customHeight="1" spans="1:9">
      <c r="A63" s="61" t="s">
        <v>109</v>
      </c>
      <c r="B63" s="61" t="s">
        <v>124</v>
      </c>
      <c r="C63" s="67"/>
      <c r="D63" s="64" t="s">
        <v>125</v>
      </c>
      <c r="E63" s="60">
        <f t="shared" si="7"/>
        <v>0</v>
      </c>
      <c r="F63" s="60">
        <f t="shared" si="8"/>
        <v>0</v>
      </c>
      <c r="G63" s="67"/>
      <c r="H63" s="67"/>
      <c r="I63" s="67"/>
    </row>
    <row r="64" s="42" customFormat="1" ht="23.1" customHeight="1" spans="1:9">
      <c r="A64" s="61" t="s">
        <v>109</v>
      </c>
      <c r="B64" s="61" t="s">
        <v>126</v>
      </c>
      <c r="C64" s="67"/>
      <c r="D64" s="64" t="s">
        <v>127</v>
      </c>
      <c r="E64" s="60">
        <f t="shared" si="7"/>
        <v>0</v>
      </c>
      <c r="F64" s="60">
        <f t="shared" si="8"/>
        <v>0</v>
      </c>
      <c r="G64" s="67"/>
      <c r="H64" s="67"/>
      <c r="I64" s="67"/>
    </row>
    <row r="65" s="42" customFormat="1" ht="23.1" customHeight="1" spans="1:9">
      <c r="A65" s="61" t="s">
        <v>109</v>
      </c>
      <c r="B65" s="61" t="s">
        <v>128</v>
      </c>
      <c r="C65" s="67"/>
      <c r="D65" s="64" t="s">
        <v>129</v>
      </c>
      <c r="E65" s="60">
        <f t="shared" si="7"/>
        <v>0</v>
      </c>
      <c r="F65" s="60">
        <f t="shared" si="8"/>
        <v>0</v>
      </c>
      <c r="G65" s="67"/>
      <c r="H65" s="67"/>
      <c r="I65" s="67"/>
    </row>
    <row r="66" s="42" customFormat="1" ht="23.1" customHeight="1" spans="1:9">
      <c r="A66" s="61" t="s">
        <v>109</v>
      </c>
      <c r="B66" s="61" t="s">
        <v>130</v>
      </c>
      <c r="C66" s="67"/>
      <c r="D66" s="64" t="s">
        <v>131</v>
      </c>
      <c r="E66" s="60">
        <f t="shared" si="7"/>
        <v>0</v>
      </c>
      <c r="F66" s="60">
        <f t="shared" si="8"/>
        <v>0</v>
      </c>
      <c r="G66" s="67"/>
      <c r="H66" s="67"/>
      <c r="I66" s="67"/>
    </row>
    <row r="67" s="42" customFormat="1" ht="23.1" customHeight="1" spans="1:9">
      <c r="A67" s="61" t="s">
        <v>109</v>
      </c>
      <c r="B67" s="61" t="s">
        <v>132</v>
      </c>
      <c r="C67" s="67"/>
      <c r="D67" s="64" t="s">
        <v>133</v>
      </c>
      <c r="E67" s="60">
        <f t="shared" si="7"/>
        <v>0</v>
      </c>
      <c r="F67" s="60">
        <f t="shared" si="8"/>
        <v>0</v>
      </c>
      <c r="G67" s="67"/>
      <c r="H67" s="67"/>
      <c r="I67" s="67"/>
    </row>
    <row r="68" s="42" customFormat="1" ht="23.1" customHeight="1" spans="1:9">
      <c r="A68" s="61" t="s">
        <v>109</v>
      </c>
      <c r="B68" s="61" t="s">
        <v>134</v>
      </c>
      <c r="C68" s="67"/>
      <c r="D68" s="64" t="s">
        <v>135</v>
      </c>
      <c r="E68" s="60">
        <f t="shared" si="7"/>
        <v>0</v>
      </c>
      <c r="F68" s="60">
        <f t="shared" si="8"/>
        <v>0</v>
      </c>
      <c r="G68" s="67"/>
      <c r="H68" s="67"/>
      <c r="I68" s="67"/>
    </row>
    <row r="69" s="42" customFormat="1" ht="23.1" customHeight="1" spans="1:9">
      <c r="A69" s="61" t="s">
        <v>109</v>
      </c>
      <c r="B69" s="61" t="s">
        <v>82</v>
      </c>
      <c r="C69" s="67"/>
      <c r="D69" s="64" t="s">
        <v>136</v>
      </c>
      <c r="E69" s="60">
        <f t="shared" si="7"/>
        <v>0</v>
      </c>
      <c r="F69" s="60">
        <f t="shared" si="8"/>
        <v>0</v>
      </c>
      <c r="G69" s="67"/>
      <c r="H69" s="67"/>
      <c r="I69" s="67"/>
    </row>
    <row r="70" s="42" customFormat="1" ht="23.1" customHeight="1" spans="1:9">
      <c r="A70" s="61" t="s">
        <v>146</v>
      </c>
      <c r="B70" s="61"/>
      <c r="C70" s="67"/>
      <c r="D70" s="63" t="s">
        <v>137</v>
      </c>
      <c r="E70" s="60">
        <f>SUM(E71:E79)</f>
        <v>9530</v>
      </c>
      <c r="F70" s="60">
        <f>SUM(F71:F79)</f>
        <v>9530</v>
      </c>
      <c r="G70" s="60">
        <f>SUM(G71:G79)</f>
        <v>9530</v>
      </c>
      <c r="H70" s="60">
        <f>SUM(H71:H79)</f>
        <v>0</v>
      </c>
      <c r="I70" s="60">
        <f>SUM(I71:I79)</f>
        <v>0</v>
      </c>
    </row>
    <row r="71" s="42" customFormat="1" ht="23.1" customHeight="1" spans="1:9">
      <c r="A71" s="61">
        <v>303</v>
      </c>
      <c r="B71" s="61" t="s">
        <v>80</v>
      </c>
      <c r="C71" s="67"/>
      <c r="D71" s="64" t="s">
        <v>138</v>
      </c>
      <c r="E71" s="60">
        <f t="shared" ref="E71:E79" si="9">F71+H71+I71</f>
        <v>0</v>
      </c>
      <c r="F71" s="60">
        <f t="shared" ref="F71:F79" si="10">G71</f>
        <v>0</v>
      </c>
      <c r="G71" s="67"/>
      <c r="H71" s="67"/>
      <c r="I71" s="67"/>
    </row>
    <row r="72" s="42" customFormat="1" ht="23.1" customHeight="1" spans="1:9">
      <c r="A72" s="61">
        <v>303</v>
      </c>
      <c r="B72" s="61" t="s">
        <v>85</v>
      </c>
      <c r="C72" s="67"/>
      <c r="D72" s="64" t="s">
        <v>139</v>
      </c>
      <c r="E72" s="60">
        <f t="shared" si="9"/>
        <v>0</v>
      </c>
      <c r="F72" s="60">
        <f t="shared" si="10"/>
        <v>0</v>
      </c>
      <c r="G72" s="67"/>
      <c r="H72" s="67"/>
      <c r="I72" s="67"/>
    </row>
    <row r="73" s="42" customFormat="1" ht="23.1" customHeight="1" spans="1:9">
      <c r="A73" s="61" t="s">
        <v>146</v>
      </c>
      <c r="B73" s="61" t="s">
        <v>102</v>
      </c>
      <c r="C73" s="67"/>
      <c r="D73" s="64" t="s">
        <v>140</v>
      </c>
      <c r="E73" s="60">
        <f t="shared" si="9"/>
        <v>0</v>
      </c>
      <c r="F73" s="60">
        <f t="shared" si="10"/>
        <v>0</v>
      </c>
      <c r="G73" s="67"/>
      <c r="H73" s="67"/>
      <c r="I73" s="67"/>
    </row>
    <row r="74" s="42" customFormat="1" ht="23.1" customHeight="1" spans="1:9">
      <c r="A74" s="61" t="s">
        <v>146</v>
      </c>
      <c r="B74" s="61" t="s">
        <v>113</v>
      </c>
      <c r="C74" s="67"/>
      <c r="D74" s="64" t="s">
        <v>141</v>
      </c>
      <c r="E74" s="60">
        <f t="shared" si="9"/>
        <v>8064</v>
      </c>
      <c r="F74" s="60">
        <f t="shared" si="10"/>
        <v>8064</v>
      </c>
      <c r="G74" s="65">
        <v>8064</v>
      </c>
      <c r="H74" s="67"/>
      <c r="I74" s="67"/>
    </row>
    <row r="75" s="42" customFormat="1" ht="23.1" customHeight="1" spans="1:9">
      <c r="A75" s="61" t="s">
        <v>146</v>
      </c>
      <c r="B75" s="61" t="s">
        <v>115</v>
      </c>
      <c r="C75" s="67"/>
      <c r="D75" s="64" t="s">
        <v>142</v>
      </c>
      <c r="E75" s="60">
        <f t="shared" si="9"/>
        <v>0</v>
      </c>
      <c r="F75" s="60">
        <f t="shared" si="10"/>
        <v>0</v>
      </c>
      <c r="G75" s="67"/>
      <c r="H75" s="67"/>
      <c r="I75" s="67"/>
    </row>
    <row r="76" s="42" customFormat="1" ht="23.1" customHeight="1" spans="1:9">
      <c r="A76" s="61" t="s">
        <v>146</v>
      </c>
      <c r="B76" s="61" t="s">
        <v>104</v>
      </c>
      <c r="C76" s="67"/>
      <c r="D76" s="64" t="s">
        <v>143</v>
      </c>
      <c r="E76" s="60">
        <f t="shared" si="9"/>
        <v>0</v>
      </c>
      <c r="F76" s="60">
        <f t="shared" si="10"/>
        <v>0</v>
      </c>
      <c r="G76" s="67"/>
      <c r="H76" s="67"/>
      <c r="I76" s="67"/>
    </row>
    <row r="77" s="42" customFormat="1" ht="23.1" customHeight="1" spans="1:9">
      <c r="A77" s="70">
        <v>303</v>
      </c>
      <c r="B77" s="70" t="s">
        <v>118</v>
      </c>
      <c r="C77" s="67"/>
      <c r="D77" s="64" t="s">
        <v>144</v>
      </c>
      <c r="E77" s="60">
        <f t="shared" si="9"/>
        <v>0</v>
      </c>
      <c r="F77" s="60">
        <f t="shared" si="10"/>
        <v>0</v>
      </c>
      <c r="G77" s="67"/>
      <c r="H77" s="67"/>
      <c r="I77" s="67"/>
    </row>
    <row r="78" s="42" customFormat="1" ht="23.1" customHeight="1" spans="1:9">
      <c r="A78" s="70">
        <v>303</v>
      </c>
      <c r="B78" s="70" t="s">
        <v>122</v>
      </c>
      <c r="C78" s="67"/>
      <c r="D78" s="64" t="s">
        <v>145</v>
      </c>
      <c r="E78" s="60">
        <f t="shared" si="9"/>
        <v>1466</v>
      </c>
      <c r="F78" s="60">
        <f t="shared" si="10"/>
        <v>1466</v>
      </c>
      <c r="G78" s="65">
        <v>1466</v>
      </c>
      <c r="H78" s="67"/>
      <c r="I78" s="67"/>
    </row>
    <row r="79" s="42" customFormat="1" ht="23.1" customHeight="1" spans="1:9">
      <c r="A79" s="61" t="s">
        <v>146</v>
      </c>
      <c r="B79" s="69">
        <v>99</v>
      </c>
      <c r="C79" s="67"/>
      <c r="D79" s="64" t="s">
        <v>147</v>
      </c>
      <c r="E79" s="60">
        <f t="shared" si="9"/>
        <v>0</v>
      </c>
      <c r="F79" s="60">
        <f t="shared" si="10"/>
        <v>0</v>
      </c>
      <c r="G79" s="67"/>
      <c r="H79" s="67"/>
      <c r="I79" s="67"/>
    </row>
    <row r="80" s="42" customFormat="1" ht="21.95" customHeight="1" spans="1:9">
      <c r="A80" s="71"/>
      <c r="B80" s="71"/>
      <c r="C80" s="71"/>
      <c r="D80" s="76"/>
      <c r="E80" s="76">
        <v>0</v>
      </c>
      <c r="F80" s="76">
        <v>0</v>
      </c>
      <c r="G80" s="76"/>
      <c r="H80" s="76"/>
      <c r="I80" s="76"/>
    </row>
    <row r="81" s="43" customFormat="1" ht="21.95" customHeight="1" spans="1:9">
      <c r="A81" s="71"/>
      <c r="B81" s="71"/>
      <c r="C81" s="71"/>
      <c r="D81" s="77" t="s">
        <v>59</v>
      </c>
      <c r="E81" s="71">
        <f>E82+E90+E106</f>
        <v>0</v>
      </c>
      <c r="F81" s="71">
        <f t="shared" ref="F81:F115" si="11">G81</f>
        <v>0</v>
      </c>
      <c r="G81" s="71">
        <f>G82+G90+G106</f>
        <v>0</v>
      </c>
      <c r="H81" s="71">
        <f>H82+H90+H106</f>
        <v>0</v>
      </c>
      <c r="I81" s="71">
        <f>I82+I90+I106</f>
        <v>0</v>
      </c>
    </row>
    <row r="82" s="43" customFormat="1" ht="21.95" customHeight="1" spans="1:9">
      <c r="A82" s="71">
        <v>301</v>
      </c>
      <c r="B82" s="71"/>
      <c r="C82" s="71"/>
      <c r="D82" s="78" t="s">
        <v>98</v>
      </c>
      <c r="E82" s="71">
        <f>SUM(E83:E89)</f>
        <v>0</v>
      </c>
      <c r="F82" s="71">
        <f t="shared" si="11"/>
        <v>0</v>
      </c>
      <c r="G82" s="71">
        <f>SUM(G83:G89)</f>
        <v>0</v>
      </c>
      <c r="H82" s="71">
        <f>SUM(H83:H89)</f>
        <v>0</v>
      </c>
      <c r="I82" s="71">
        <f>SUM(I83:I89)</f>
        <v>0</v>
      </c>
    </row>
    <row r="83" s="43" customFormat="1" ht="21.95" customHeight="1" spans="1:9">
      <c r="A83" s="71">
        <v>301</v>
      </c>
      <c r="B83" s="71" t="s">
        <v>80</v>
      </c>
      <c r="C83" s="71"/>
      <c r="D83" s="71" t="s">
        <v>99</v>
      </c>
      <c r="E83" s="71">
        <f t="shared" ref="E83:E89" si="12">F83+H83+I83</f>
        <v>0</v>
      </c>
      <c r="F83" s="71">
        <f t="shared" si="11"/>
        <v>0</v>
      </c>
      <c r="G83" s="71"/>
      <c r="H83" s="71"/>
      <c r="I83" s="71"/>
    </row>
    <row r="84" s="43" customFormat="1" ht="21.95" customHeight="1" spans="1:9">
      <c r="A84" s="71">
        <v>301</v>
      </c>
      <c r="B84" s="71" t="s">
        <v>85</v>
      </c>
      <c r="C84" s="71"/>
      <c r="D84" s="71" t="s">
        <v>100</v>
      </c>
      <c r="E84" s="71">
        <f t="shared" si="12"/>
        <v>0</v>
      </c>
      <c r="F84" s="71">
        <f t="shared" si="11"/>
        <v>0</v>
      </c>
      <c r="G84" s="71"/>
      <c r="H84" s="71"/>
      <c r="I84" s="71"/>
    </row>
    <row r="85" s="43" customFormat="1" ht="21.95" customHeight="1" spans="1:9">
      <c r="A85" s="71">
        <v>301</v>
      </c>
      <c r="B85" s="71" t="s">
        <v>84</v>
      </c>
      <c r="C85" s="71"/>
      <c r="D85" s="71" t="s">
        <v>101</v>
      </c>
      <c r="E85" s="71">
        <f t="shared" si="12"/>
        <v>0</v>
      </c>
      <c r="F85" s="71">
        <f t="shared" si="11"/>
        <v>0</v>
      </c>
      <c r="G85" s="71"/>
      <c r="H85" s="71"/>
      <c r="I85" s="71"/>
    </row>
    <row r="86" s="43" customFormat="1" ht="21.95" customHeight="1" spans="1:9">
      <c r="A86" s="71">
        <v>301</v>
      </c>
      <c r="B86" s="71" t="s">
        <v>102</v>
      </c>
      <c r="C86" s="71"/>
      <c r="D86" s="71" t="s">
        <v>103</v>
      </c>
      <c r="E86" s="71">
        <f t="shared" si="12"/>
        <v>0</v>
      </c>
      <c r="F86" s="71">
        <f t="shared" si="11"/>
        <v>0</v>
      </c>
      <c r="G86" s="71"/>
      <c r="H86" s="71"/>
      <c r="I86" s="71"/>
    </row>
    <row r="87" s="43" customFormat="1" ht="21.95" customHeight="1" spans="1:9">
      <c r="A87" s="71">
        <v>301</v>
      </c>
      <c r="B87" s="71" t="s">
        <v>104</v>
      </c>
      <c r="C87" s="71"/>
      <c r="D87" s="71" t="s">
        <v>105</v>
      </c>
      <c r="E87" s="71">
        <f t="shared" si="12"/>
        <v>0</v>
      </c>
      <c r="F87" s="71">
        <f t="shared" si="11"/>
        <v>0</v>
      </c>
      <c r="G87" s="71"/>
      <c r="H87" s="71"/>
      <c r="I87" s="71"/>
    </row>
    <row r="88" s="43" customFormat="1" ht="21.95" customHeight="1" spans="1:9">
      <c r="A88" s="71">
        <v>301</v>
      </c>
      <c r="B88" s="71" t="s">
        <v>106</v>
      </c>
      <c r="C88" s="71"/>
      <c r="D88" s="71" t="s">
        <v>107</v>
      </c>
      <c r="E88" s="71">
        <f t="shared" si="12"/>
        <v>0</v>
      </c>
      <c r="F88" s="71">
        <f t="shared" si="11"/>
        <v>0</v>
      </c>
      <c r="G88" s="71"/>
      <c r="H88" s="71"/>
      <c r="I88" s="71"/>
    </row>
    <row r="89" s="43" customFormat="1" ht="21.95" customHeight="1" spans="1:9">
      <c r="A89" s="71">
        <v>301</v>
      </c>
      <c r="B89" s="71" t="s">
        <v>82</v>
      </c>
      <c r="C89" s="71"/>
      <c r="D89" s="71" t="s">
        <v>108</v>
      </c>
      <c r="E89" s="71">
        <f t="shared" si="12"/>
        <v>0</v>
      </c>
      <c r="F89" s="71">
        <f t="shared" si="11"/>
        <v>0</v>
      </c>
      <c r="G89" s="71"/>
      <c r="H89" s="71"/>
      <c r="I89" s="71"/>
    </row>
    <row r="90" s="43" customFormat="1" ht="21.95" customHeight="1" spans="1:9">
      <c r="A90" s="71" t="s">
        <v>109</v>
      </c>
      <c r="B90" s="71"/>
      <c r="C90" s="71"/>
      <c r="D90" s="78" t="s">
        <v>110</v>
      </c>
      <c r="E90" s="71">
        <f>SUM(E91:E105)</f>
        <v>0</v>
      </c>
      <c r="F90" s="71">
        <f t="shared" si="11"/>
        <v>0</v>
      </c>
      <c r="G90" s="71">
        <f>SUM(G91:G105)</f>
        <v>0</v>
      </c>
      <c r="H90" s="71">
        <f>SUM(H91:H105)</f>
        <v>0</v>
      </c>
      <c r="I90" s="71">
        <f>SUM(I91:I105)</f>
        <v>0</v>
      </c>
    </row>
    <row r="91" s="43" customFormat="1" ht="21.95" customHeight="1" spans="1:9">
      <c r="A91" s="71" t="s">
        <v>109</v>
      </c>
      <c r="B91" s="71" t="s">
        <v>80</v>
      </c>
      <c r="C91" s="71"/>
      <c r="D91" s="71" t="s">
        <v>111</v>
      </c>
      <c r="E91" s="71">
        <f t="shared" ref="E91:E105" si="13">F91+H91+I91</f>
        <v>0</v>
      </c>
      <c r="F91" s="71">
        <f t="shared" si="11"/>
        <v>0</v>
      </c>
      <c r="G91" s="65"/>
      <c r="H91" s="65"/>
      <c r="I91" s="79">
        <f>SUM(I92:I109)</f>
        <v>0</v>
      </c>
    </row>
    <row r="92" s="43" customFormat="1" ht="21.95" customHeight="1" spans="1:9">
      <c r="A92" s="71" t="s">
        <v>109</v>
      </c>
      <c r="B92" s="71" t="s">
        <v>85</v>
      </c>
      <c r="C92" s="71"/>
      <c r="D92" s="71" t="s">
        <v>112</v>
      </c>
      <c r="E92" s="71">
        <f t="shared" si="13"/>
        <v>0</v>
      </c>
      <c r="F92" s="71">
        <f t="shared" si="11"/>
        <v>0</v>
      </c>
      <c r="G92" s="71"/>
      <c r="H92" s="71"/>
      <c r="I92" s="71"/>
    </row>
    <row r="93" s="43" customFormat="1" ht="21.95" customHeight="1" spans="1:9">
      <c r="A93" s="71" t="s">
        <v>109</v>
      </c>
      <c r="B93" s="71" t="s">
        <v>113</v>
      </c>
      <c r="C93" s="71"/>
      <c r="D93" s="71" t="s">
        <v>114</v>
      </c>
      <c r="E93" s="71">
        <f t="shared" si="13"/>
        <v>0</v>
      </c>
      <c r="F93" s="71">
        <f t="shared" si="11"/>
        <v>0</v>
      </c>
      <c r="G93" s="71"/>
      <c r="H93" s="71"/>
      <c r="I93" s="71"/>
    </row>
    <row r="94" s="43" customFormat="1" ht="21.95" customHeight="1" spans="1:9">
      <c r="A94" s="71" t="s">
        <v>109</v>
      </c>
      <c r="B94" s="71" t="s">
        <v>115</v>
      </c>
      <c r="C94" s="71"/>
      <c r="D94" s="71" t="s">
        <v>116</v>
      </c>
      <c r="E94" s="71">
        <f t="shared" si="13"/>
        <v>0</v>
      </c>
      <c r="F94" s="71">
        <f t="shared" si="11"/>
        <v>0</v>
      </c>
      <c r="G94" s="71"/>
      <c r="H94" s="71"/>
      <c r="I94" s="71"/>
    </row>
    <row r="95" s="43" customFormat="1" ht="21.95" customHeight="1" spans="1:9">
      <c r="A95" s="71" t="s">
        <v>109</v>
      </c>
      <c r="B95" s="71" t="s">
        <v>106</v>
      </c>
      <c r="C95" s="71"/>
      <c r="D95" s="71" t="s">
        <v>117</v>
      </c>
      <c r="E95" s="71">
        <f t="shared" si="13"/>
        <v>0</v>
      </c>
      <c r="F95" s="71">
        <f t="shared" si="11"/>
        <v>0</v>
      </c>
      <c r="G95" s="71"/>
      <c r="H95" s="71"/>
      <c r="I95" s="71"/>
    </row>
    <row r="96" s="43" customFormat="1" ht="21.95" customHeight="1" spans="1:9">
      <c r="A96" s="71" t="s">
        <v>109</v>
      </c>
      <c r="B96" s="71" t="s">
        <v>118</v>
      </c>
      <c r="C96" s="71"/>
      <c r="D96" s="71" t="s">
        <v>119</v>
      </c>
      <c r="E96" s="71">
        <f t="shared" si="13"/>
        <v>0</v>
      </c>
      <c r="F96" s="71">
        <f t="shared" si="11"/>
        <v>0</v>
      </c>
      <c r="G96" s="71"/>
      <c r="H96" s="71"/>
      <c r="I96" s="71"/>
    </row>
    <row r="97" s="43" customFormat="1" ht="21.95" customHeight="1" spans="1:9">
      <c r="A97" s="71" t="s">
        <v>109</v>
      </c>
      <c r="B97" s="71" t="s">
        <v>120</v>
      </c>
      <c r="C97" s="71"/>
      <c r="D97" s="71" t="s">
        <v>121</v>
      </c>
      <c r="E97" s="71">
        <f t="shared" si="13"/>
        <v>0</v>
      </c>
      <c r="F97" s="71">
        <f t="shared" si="11"/>
        <v>0</v>
      </c>
      <c r="G97" s="71"/>
      <c r="H97" s="71"/>
      <c r="I97" s="71"/>
    </row>
    <row r="98" s="43" customFormat="1" ht="21.95" customHeight="1" spans="1:9">
      <c r="A98" s="71" t="s">
        <v>109</v>
      </c>
      <c r="B98" s="71" t="s">
        <v>122</v>
      </c>
      <c r="C98" s="71"/>
      <c r="D98" s="71" t="s">
        <v>123</v>
      </c>
      <c r="E98" s="71">
        <f t="shared" si="13"/>
        <v>0</v>
      </c>
      <c r="F98" s="71">
        <f t="shared" si="11"/>
        <v>0</v>
      </c>
      <c r="G98" s="71"/>
      <c r="H98" s="71"/>
      <c r="I98" s="71"/>
    </row>
    <row r="99" s="43" customFormat="1" ht="21.95" customHeight="1" spans="1:9">
      <c r="A99" s="71" t="s">
        <v>109</v>
      </c>
      <c r="B99" s="71" t="s">
        <v>124</v>
      </c>
      <c r="C99" s="71"/>
      <c r="D99" s="71" t="s">
        <v>125</v>
      </c>
      <c r="E99" s="71">
        <f t="shared" si="13"/>
        <v>0</v>
      </c>
      <c r="F99" s="71">
        <f t="shared" si="11"/>
        <v>0</v>
      </c>
      <c r="G99" s="71"/>
      <c r="H99" s="71"/>
      <c r="I99" s="71"/>
    </row>
    <row r="100" s="43" customFormat="1" ht="21.95" customHeight="1" spans="1:9">
      <c r="A100" s="71" t="s">
        <v>109</v>
      </c>
      <c r="B100" s="71" t="s">
        <v>126</v>
      </c>
      <c r="C100" s="71"/>
      <c r="D100" s="71" t="s">
        <v>127</v>
      </c>
      <c r="E100" s="71">
        <f t="shared" si="13"/>
        <v>0</v>
      </c>
      <c r="F100" s="71">
        <f t="shared" si="11"/>
        <v>0</v>
      </c>
      <c r="G100" s="71"/>
      <c r="H100" s="71"/>
      <c r="I100" s="71"/>
    </row>
    <row r="101" s="43" customFormat="1" ht="21.95" customHeight="1" spans="1:9">
      <c r="A101" s="71" t="s">
        <v>109</v>
      </c>
      <c r="B101" s="71" t="s">
        <v>128</v>
      </c>
      <c r="C101" s="71"/>
      <c r="D101" s="71" t="s">
        <v>129</v>
      </c>
      <c r="E101" s="71">
        <f t="shared" si="13"/>
        <v>0</v>
      </c>
      <c r="F101" s="71">
        <f t="shared" si="11"/>
        <v>0</v>
      </c>
      <c r="G101" s="71"/>
      <c r="H101" s="71"/>
      <c r="I101" s="71"/>
    </row>
    <row r="102" s="43" customFormat="1" ht="21.95" customHeight="1" spans="1:9">
      <c r="A102" s="71" t="s">
        <v>109</v>
      </c>
      <c r="B102" s="71" t="s">
        <v>130</v>
      </c>
      <c r="C102" s="71"/>
      <c r="D102" s="71" t="s">
        <v>131</v>
      </c>
      <c r="E102" s="71">
        <f t="shared" si="13"/>
        <v>0</v>
      </c>
      <c r="F102" s="71">
        <f t="shared" si="11"/>
        <v>0</v>
      </c>
      <c r="G102" s="71"/>
      <c r="H102" s="71"/>
      <c r="I102" s="71"/>
    </row>
    <row r="103" s="43" customFormat="1" ht="21.95" customHeight="1" spans="1:9">
      <c r="A103" s="71" t="s">
        <v>109</v>
      </c>
      <c r="B103" s="71" t="s">
        <v>132</v>
      </c>
      <c r="C103" s="71"/>
      <c r="D103" s="71" t="s">
        <v>133</v>
      </c>
      <c r="E103" s="71">
        <f t="shared" si="13"/>
        <v>0</v>
      </c>
      <c r="F103" s="71">
        <f t="shared" si="11"/>
        <v>0</v>
      </c>
      <c r="G103" s="71"/>
      <c r="H103" s="71"/>
      <c r="I103" s="71"/>
    </row>
    <row r="104" s="43" customFormat="1" ht="21.95" customHeight="1" spans="1:9">
      <c r="A104" s="71" t="s">
        <v>109</v>
      </c>
      <c r="B104" s="71" t="s">
        <v>134</v>
      </c>
      <c r="C104" s="71"/>
      <c r="D104" s="71" t="s">
        <v>135</v>
      </c>
      <c r="E104" s="71">
        <f t="shared" si="13"/>
        <v>0</v>
      </c>
      <c r="F104" s="71">
        <f t="shared" si="11"/>
        <v>0</v>
      </c>
      <c r="G104" s="71"/>
      <c r="H104" s="71"/>
      <c r="I104" s="71"/>
    </row>
    <row r="105" s="43" customFormat="1" ht="21.95" customHeight="1" spans="1:9">
      <c r="A105" s="71" t="s">
        <v>109</v>
      </c>
      <c r="B105" s="71" t="s">
        <v>82</v>
      </c>
      <c r="C105" s="71"/>
      <c r="D105" s="71" t="s">
        <v>136</v>
      </c>
      <c r="E105" s="71">
        <f t="shared" si="13"/>
        <v>0</v>
      </c>
      <c r="F105" s="71">
        <f t="shared" si="11"/>
        <v>0</v>
      </c>
      <c r="G105" s="71"/>
      <c r="H105" s="71"/>
      <c r="I105" s="71"/>
    </row>
    <row r="106" s="43" customFormat="1" ht="21.95" customHeight="1" spans="1:9">
      <c r="A106" s="71" t="s">
        <v>146</v>
      </c>
      <c r="B106" s="71"/>
      <c r="C106" s="71"/>
      <c r="D106" s="78" t="s">
        <v>137</v>
      </c>
      <c r="E106" s="71">
        <f>SUM(E107:E115)</f>
        <v>0</v>
      </c>
      <c r="F106" s="71">
        <f t="shared" si="11"/>
        <v>0</v>
      </c>
      <c r="G106" s="71">
        <f>SUM(G107:G115)</f>
        <v>0</v>
      </c>
      <c r="H106" s="71">
        <f>SUM(H107:H115)</f>
        <v>0</v>
      </c>
      <c r="I106" s="71">
        <f>SUM(I107:I115)</f>
        <v>0</v>
      </c>
    </row>
    <row r="107" s="43" customFormat="1" ht="21.95" customHeight="1" spans="1:9">
      <c r="A107" s="71">
        <v>303</v>
      </c>
      <c r="B107" s="71" t="s">
        <v>80</v>
      </c>
      <c r="C107" s="71"/>
      <c r="D107" s="71" t="s">
        <v>138</v>
      </c>
      <c r="E107" s="71">
        <f t="shared" ref="E107:E115" si="14">F107+H107+I107</f>
        <v>0</v>
      </c>
      <c r="F107" s="71">
        <f t="shared" si="11"/>
        <v>0</v>
      </c>
      <c r="G107" s="71"/>
      <c r="H107" s="71"/>
      <c r="I107" s="71"/>
    </row>
    <row r="108" s="43" customFormat="1" ht="21.95" customHeight="1" spans="1:9">
      <c r="A108" s="71">
        <v>303</v>
      </c>
      <c r="B108" s="71" t="s">
        <v>85</v>
      </c>
      <c r="C108" s="71"/>
      <c r="D108" s="71" t="s">
        <v>139</v>
      </c>
      <c r="E108" s="71">
        <f t="shared" si="14"/>
        <v>0</v>
      </c>
      <c r="F108" s="71">
        <f t="shared" si="11"/>
        <v>0</v>
      </c>
      <c r="G108" s="71"/>
      <c r="H108" s="71"/>
      <c r="I108" s="71"/>
    </row>
    <row r="109" s="43" customFormat="1" ht="21.95" customHeight="1" spans="1:9">
      <c r="A109" s="71" t="s">
        <v>146</v>
      </c>
      <c r="B109" s="71" t="s">
        <v>102</v>
      </c>
      <c r="C109" s="71"/>
      <c r="D109" s="71" t="s">
        <v>140</v>
      </c>
      <c r="E109" s="71">
        <f t="shared" si="14"/>
        <v>0</v>
      </c>
      <c r="F109" s="71">
        <f t="shared" si="11"/>
        <v>0</v>
      </c>
      <c r="G109" s="71"/>
      <c r="H109" s="71"/>
      <c r="I109" s="71"/>
    </row>
    <row r="110" s="43" customFormat="1" ht="21.95" customHeight="1" spans="1:9">
      <c r="A110" s="71" t="s">
        <v>146</v>
      </c>
      <c r="B110" s="71" t="s">
        <v>113</v>
      </c>
      <c r="C110" s="71"/>
      <c r="D110" s="71" t="s">
        <v>141</v>
      </c>
      <c r="E110" s="71">
        <f t="shared" si="14"/>
        <v>0</v>
      </c>
      <c r="F110" s="71">
        <f t="shared" si="11"/>
        <v>0</v>
      </c>
      <c r="G110" s="71"/>
      <c r="H110" s="71"/>
      <c r="I110" s="71"/>
    </row>
    <row r="111" s="43" customFormat="1" ht="21.95" customHeight="1" spans="1:9">
      <c r="A111" s="71" t="s">
        <v>146</v>
      </c>
      <c r="B111" s="71" t="s">
        <v>115</v>
      </c>
      <c r="C111" s="71"/>
      <c r="D111" s="71" t="s">
        <v>142</v>
      </c>
      <c r="E111" s="71">
        <f t="shared" si="14"/>
        <v>0</v>
      </c>
      <c r="F111" s="71">
        <f t="shared" si="11"/>
        <v>0</v>
      </c>
      <c r="G111" s="71"/>
      <c r="H111" s="71"/>
      <c r="I111" s="71"/>
    </row>
    <row r="112" s="43" customFormat="1" ht="21.95" customHeight="1" spans="1:9">
      <c r="A112" s="71" t="s">
        <v>146</v>
      </c>
      <c r="B112" s="71" t="s">
        <v>104</v>
      </c>
      <c r="C112" s="71"/>
      <c r="D112" s="71" t="s">
        <v>143</v>
      </c>
      <c r="E112" s="71">
        <f t="shared" si="14"/>
        <v>0</v>
      </c>
      <c r="F112" s="71">
        <f t="shared" si="11"/>
        <v>0</v>
      </c>
      <c r="G112" s="71"/>
      <c r="H112" s="71"/>
      <c r="I112" s="71"/>
    </row>
    <row r="113" s="43" customFormat="1" ht="21.95" customHeight="1" spans="1:9">
      <c r="A113" s="71">
        <v>303</v>
      </c>
      <c r="B113" s="71" t="s">
        <v>118</v>
      </c>
      <c r="C113" s="71"/>
      <c r="D113" s="71" t="s">
        <v>144</v>
      </c>
      <c r="E113" s="71">
        <f t="shared" si="14"/>
        <v>0</v>
      </c>
      <c r="F113" s="71">
        <f t="shared" si="11"/>
        <v>0</v>
      </c>
      <c r="G113" s="71"/>
      <c r="H113" s="71"/>
      <c r="I113" s="71"/>
    </row>
    <row r="114" s="43" customFormat="1" ht="21.95" customHeight="1" spans="1:9">
      <c r="A114" s="71">
        <v>303</v>
      </c>
      <c r="B114" s="71" t="s">
        <v>122</v>
      </c>
      <c r="C114" s="71"/>
      <c r="D114" s="71" t="s">
        <v>145</v>
      </c>
      <c r="E114" s="71">
        <f t="shared" si="14"/>
        <v>0</v>
      </c>
      <c r="F114" s="71">
        <f t="shared" si="11"/>
        <v>0</v>
      </c>
      <c r="G114" s="71"/>
      <c r="H114" s="71"/>
      <c r="I114" s="71"/>
    </row>
    <row r="115" s="43" customFormat="1" ht="21.95" customHeight="1" spans="1:9">
      <c r="A115" s="71" t="s">
        <v>146</v>
      </c>
      <c r="B115" s="71">
        <v>99</v>
      </c>
      <c r="C115" s="71"/>
      <c r="D115" s="71" t="s">
        <v>147</v>
      </c>
      <c r="E115" s="71">
        <f t="shared" si="14"/>
        <v>0</v>
      </c>
      <c r="F115" s="71">
        <f t="shared" si="11"/>
        <v>0</v>
      </c>
      <c r="G115" s="71"/>
      <c r="H115" s="71"/>
      <c r="I115" s="71"/>
    </row>
    <row r="116" s="10" customFormat="1"/>
    <row r="117" s="10" customFormat="1"/>
    <row r="118" s="10" customFormat="1"/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5" sqref="B5"/>
    </sheetView>
  </sheetViews>
  <sheetFormatPr defaultColWidth="9.16666666666667" defaultRowHeight="12.75" customHeight="1" outlineLevelCol="2"/>
  <cols>
    <col min="1" max="1" width="18.1666666666667" customWidth="1"/>
    <col min="2" max="2" width="120.833333333333" customWidth="1"/>
  </cols>
  <sheetData>
    <row r="1" customHeight="1" spans="1:1">
      <c r="A1" s="33"/>
    </row>
    <row r="2" ht="27" customHeight="1" spans="1:2">
      <c r="A2" s="34" t="s">
        <v>148</v>
      </c>
      <c r="B2" s="34"/>
    </row>
    <row r="3" ht="18.75" customHeight="1" spans="1:1">
      <c r="A3" s="10"/>
    </row>
    <row r="4" ht="28.5" customHeight="1" spans="1:2">
      <c r="A4" s="35" t="s">
        <v>149</v>
      </c>
      <c r="B4" s="36" t="s">
        <v>150</v>
      </c>
    </row>
    <row r="5" ht="180" customHeight="1" spans="1:2">
      <c r="A5" s="37" t="s">
        <v>151</v>
      </c>
      <c r="B5" s="38" t="s">
        <v>152</v>
      </c>
    </row>
    <row r="6" ht="408.95" customHeight="1" spans="1:3">
      <c r="A6" s="35" t="s">
        <v>153</v>
      </c>
      <c r="B6" s="39" t="s">
        <v>154</v>
      </c>
      <c r="C6" s="40"/>
    </row>
    <row r="7" ht="33.75" customHeight="1" spans="1:1">
      <c r="A7" s="41" t="s">
        <v>155</v>
      </c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8" sqref="E8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41.1666666666667" customWidth="1"/>
  </cols>
  <sheetData>
    <row r="1" ht="16.5" customHeight="1" spans="1:1">
      <c r="A1" s="8"/>
    </row>
    <row r="2" ht="29.25" customHeight="1" spans="1:5">
      <c r="A2" s="9" t="s">
        <v>156</v>
      </c>
      <c r="B2" s="9"/>
      <c r="C2" s="9"/>
      <c r="D2" s="9"/>
      <c r="E2" s="9"/>
    </row>
    <row r="3" ht="19.5" customHeight="1" spans="1:4">
      <c r="A3" s="10"/>
      <c r="B3" s="11"/>
      <c r="C3" s="10"/>
      <c r="D3" s="10"/>
    </row>
    <row r="4" ht="29.25" customHeight="1" spans="1:5">
      <c r="A4" s="12" t="s">
        <v>157</v>
      </c>
      <c r="B4" s="13"/>
      <c r="C4" s="14"/>
      <c r="D4" s="10"/>
      <c r="E4" s="15" t="s">
        <v>2</v>
      </c>
    </row>
    <row r="5" s="7" customFormat="1" ht="33.75" customHeight="1" spans="1:5">
      <c r="A5" s="16" t="s">
        <v>158</v>
      </c>
      <c r="B5" s="17" t="s">
        <v>159</v>
      </c>
      <c r="C5" s="17" t="s">
        <v>160</v>
      </c>
      <c r="D5" s="16" t="s">
        <v>161</v>
      </c>
      <c r="E5" s="16" t="s">
        <v>162</v>
      </c>
    </row>
    <row r="6" ht="43.5" customHeight="1" spans="1:5">
      <c r="A6" s="18" t="s">
        <v>163</v>
      </c>
      <c r="B6" s="19">
        <v>0</v>
      </c>
      <c r="C6" s="19">
        <v>0</v>
      </c>
      <c r="D6" s="19">
        <v>0</v>
      </c>
      <c r="E6" s="20"/>
    </row>
    <row r="7" ht="43.5" customHeight="1" spans="1:5">
      <c r="A7" s="21" t="s">
        <v>164</v>
      </c>
      <c r="B7" s="22">
        <v>75000</v>
      </c>
      <c r="C7" s="23">
        <v>90000</v>
      </c>
      <c r="D7" s="24" t="s">
        <v>165</v>
      </c>
      <c r="E7" s="25"/>
    </row>
    <row r="8" ht="43.5" customHeight="1" spans="1:5">
      <c r="A8" s="19" t="s">
        <v>166</v>
      </c>
      <c r="B8" s="22">
        <v>343000</v>
      </c>
      <c r="C8" s="23">
        <v>366000</v>
      </c>
      <c r="D8" s="24" t="s">
        <v>167</v>
      </c>
      <c r="E8" s="26"/>
    </row>
    <row r="9" ht="43.5" customHeight="1" spans="1:5">
      <c r="A9" s="19" t="s">
        <v>168</v>
      </c>
      <c r="B9" s="22">
        <v>0</v>
      </c>
      <c r="C9" s="19">
        <v>0</v>
      </c>
      <c r="D9" s="19">
        <v>0</v>
      </c>
      <c r="E9" s="25"/>
    </row>
    <row r="10" ht="43.5" customHeight="1" spans="1:5">
      <c r="A10" s="27" t="s">
        <v>15</v>
      </c>
      <c r="B10" s="22">
        <v>418000</v>
      </c>
      <c r="C10" s="22">
        <v>456000</v>
      </c>
      <c r="D10" s="24" t="s">
        <v>169</v>
      </c>
      <c r="E10" s="28"/>
    </row>
    <row r="11" ht="43.5" customHeight="1" spans="1:5">
      <c r="A11" s="19" t="s">
        <v>170</v>
      </c>
      <c r="B11" s="29" t="s">
        <v>171</v>
      </c>
      <c r="C11" s="30"/>
      <c r="D11" s="30"/>
      <c r="E11" s="31"/>
    </row>
    <row r="12" ht="43.5" customHeight="1" spans="1:5">
      <c r="A12" s="32" t="s">
        <v>172</v>
      </c>
      <c r="B12" s="32"/>
      <c r="C12" s="32"/>
      <c r="D12" s="32"/>
      <c r="E12" s="32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:8000/system/login.jsp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topLeftCell="A10" workbookViewId="0">
      <selection activeCell="A16" sqref="A16"/>
    </sheetView>
  </sheetViews>
  <sheetFormatPr defaultColWidth="107.5" defaultRowHeight="11.25"/>
  <cols>
    <col min="1" max="1" width="177.5" customWidth="1"/>
  </cols>
  <sheetData>
    <row r="1" ht="54" spans="1:1">
      <c r="A1" s="1" t="s">
        <v>173</v>
      </c>
    </row>
    <row r="2" ht="27" spans="1:1">
      <c r="A2" s="2"/>
    </row>
    <row r="3" ht="20.25" spans="1:1">
      <c r="A3" s="3" t="s">
        <v>174</v>
      </c>
    </row>
    <row r="4" ht="20.25" spans="1:1">
      <c r="A4" s="3" t="s">
        <v>175</v>
      </c>
    </row>
    <row r="5" ht="408" customHeight="1" spans="1:1">
      <c r="A5" s="4" t="s">
        <v>176</v>
      </c>
    </row>
    <row r="6" ht="81" spans="1:1">
      <c r="A6" s="4" t="s">
        <v>177</v>
      </c>
    </row>
    <row r="7" ht="20.25" spans="1:1">
      <c r="A7" s="3" t="s">
        <v>178</v>
      </c>
    </row>
    <row r="8" ht="20.25" spans="1:1">
      <c r="A8" s="3" t="s">
        <v>179</v>
      </c>
    </row>
    <row r="9" ht="20.25" spans="1:1">
      <c r="A9" s="5" t="s">
        <v>180</v>
      </c>
    </row>
    <row r="10" ht="81" spans="1:1">
      <c r="A10" s="5" t="s">
        <v>181</v>
      </c>
    </row>
    <row r="11" ht="20.25" spans="1:1">
      <c r="A11" s="5" t="s">
        <v>182</v>
      </c>
    </row>
    <row r="12" ht="20.25" spans="1:1">
      <c r="A12" s="5" t="s">
        <v>183</v>
      </c>
    </row>
    <row r="13" ht="20.25" spans="1:1">
      <c r="A13" s="5" t="s">
        <v>184</v>
      </c>
    </row>
    <row r="14" ht="40.5" spans="1:1">
      <c r="A14" s="5" t="s">
        <v>185</v>
      </c>
    </row>
    <row r="15" ht="20.25" spans="1:1">
      <c r="A15" s="5" t="s">
        <v>186</v>
      </c>
    </row>
    <row r="16" ht="81" spans="1:1">
      <c r="A16" s="5" t="s">
        <v>187</v>
      </c>
    </row>
    <row r="17" ht="27" customHeight="1" spans="1:1">
      <c r="A17" s="5" t="s">
        <v>188</v>
      </c>
    </row>
    <row r="18" ht="141.75" spans="1:1">
      <c r="A18" s="5" t="s">
        <v>189</v>
      </c>
    </row>
    <row r="19" ht="36" customHeight="1" spans="1:1">
      <c r="A19" s="5" t="s">
        <v>190</v>
      </c>
    </row>
    <row r="20" ht="60.75" spans="1:1">
      <c r="A20" s="5" t="s">
        <v>191</v>
      </c>
    </row>
    <row r="21" ht="20.25" spans="1:1">
      <c r="A21" s="5" t="s">
        <v>192</v>
      </c>
    </row>
    <row r="22" ht="20.25" spans="1:1">
      <c r="A22" s="5" t="s">
        <v>193</v>
      </c>
    </row>
    <row r="23" ht="20.25" spans="1:1">
      <c r="A23" s="5" t="s">
        <v>194</v>
      </c>
    </row>
    <row r="24" ht="40.5" spans="1:1">
      <c r="A24" s="5" t="s">
        <v>195</v>
      </c>
    </row>
    <row r="25" ht="60.75" spans="1:1">
      <c r="A25" s="5" t="s">
        <v>196</v>
      </c>
    </row>
    <row r="26" ht="20.25" spans="1:1">
      <c r="A26" s="5" t="s">
        <v>197</v>
      </c>
    </row>
    <row r="27" ht="20.25" spans="1:1">
      <c r="A27" s="5" t="s">
        <v>198</v>
      </c>
    </row>
    <row r="28" ht="20.25" spans="1:1">
      <c r="A28" s="5" t="s">
        <v>199</v>
      </c>
    </row>
    <row r="29" ht="24" customHeight="1" spans="1:1">
      <c r="A29" s="5" t="s">
        <v>200</v>
      </c>
    </row>
    <row r="30" ht="20.25" spans="1:1">
      <c r="A30" s="5" t="s">
        <v>201</v>
      </c>
    </row>
    <row r="31" ht="20.25" spans="1:1">
      <c r="A31" s="5" t="s">
        <v>202</v>
      </c>
    </row>
    <row r="32" ht="20.25" spans="1:1">
      <c r="A32" s="5" t="s">
        <v>203</v>
      </c>
    </row>
    <row r="33" ht="20.25" spans="1:1">
      <c r="A33" s="5" t="s">
        <v>204</v>
      </c>
    </row>
    <row r="34" ht="20.25" spans="1:1">
      <c r="A34" s="3" t="s">
        <v>205</v>
      </c>
    </row>
    <row r="35" ht="20.25" spans="1:1">
      <c r="A35" s="3" t="s">
        <v>206</v>
      </c>
    </row>
    <row r="36" ht="20.25" spans="1:1">
      <c r="A36" s="5" t="s">
        <v>207</v>
      </c>
    </row>
    <row r="37" ht="20.25" spans="1:1">
      <c r="A37" s="5" t="s">
        <v>208</v>
      </c>
    </row>
    <row r="38" ht="29.25" customHeight="1" spans="1:1">
      <c r="A38" s="5" t="s">
        <v>209</v>
      </c>
    </row>
    <row r="39" ht="60.75" spans="1:1">
      <c r="A39" s="5" t="s">
        <v>210</v>
      </c>
    </row>
    <row r="40" ht="40.5" spans="1:1">
      <c r="A40" s="5" t="s">
        <v>211</v>
      </c>
    </row>
    <row r="41" ht="20.25" spans="1:1">
      <c r="A41" s="5" t="s">
        <v>212</v>
      </c>
    </row>
    <row r="42" ht="101.25" spans="1:1">
      <c r="A42" s="5" t="s">
        <v>213</v>
      </c>
    </row>
    <row r="43" ht="60.75" spans="1:1">
      <c r="A43" s="5" t="s">
        <v>214</v>
      </c>
    </row>
    <row r="44" ht="20.25" spans="1:1">
      <c r="A44" s="6" t="s">
        <v>215</v>
      </c>
    </row>
    <row r="45" ht="20.25" spans="1:1">
      <c r="A45" s="6" t="s">
        <v>216</v>
      </c>
    </row>
    <row r="46" ht="20.25" spans="1:1">
      <c r="A46" s="6" t="s">
        <v>217</v>
      </c>
    </row>
    <row r="47" ht="20.25" spans="1:1">
      <c r="A47" s="6" t="s">
        <v>218</v>
      </c>
    </row>
    <row r="48" ht="20.25" spans="1:1">
      <c r="A48" s="6" t="s">
        <v>219</v>
      </c>
    </row>
    <row r="49" ht="20.25" spans="1:1">
      <c r="A49" s="6" t="s">
        <v>220</v>
      </c>
    </row>
    <row r="50" ht="20.25" spans="1:1">
      <c r="A50" s="6" t="s">
        <v>221</v>
      </c>
    </row>
    <row r="51" ht="20.25" spans="1:1">
      <c r="A51" s="6" t="s">
        <v>222</v>
      </c>
    </row>
    <row r="52" ht="20.25" spans="1:1">
      <c r="A52" s="6" t="s">
        <v>223</v>
      </c>
    </row>
    <row r="53" ht="20.25" spans="1:1">
      <c r="A53" s="6" t="s">
        <v>224</v>
      </c>
    </row>
    <row r="54" ht="20.25" spans="1:1">
      <c r="A54" s="6" t="s">
        <v>225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2017-05-11T00:59:00Z</cp:lastPrinted>
  <dcterms:modified xsi:type="dcterms:W3CDTF">2017-11-07T10:17:37Z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